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gar\Desktop\edgar\Documents\2018\RELEASES MAR 2018\"/>
    </mc:Choice>
  </mc:AlternateContent>
  <bookViews>
    <workbookView xWindow="0" yWindow="0" windowWidth="21570" windowHeight="798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I104" i="1" l="1"/>
  <c r="H104" i="1"/>
  <c r="G104" i="1"/>
  <c r="H44" i="1" l="1"/>
  <c r="H45" i="1"/>
  <c r="H46" i="1"/>
  <c r="H47" i="1"/>
  <c r="H48" i="1"/>
  <c r="H49" i="1"/>
  <c r="H50" i="1"/>
  <c r="H51" i="1"/>
  <c r="G44" i="1"/>
  <c r="I44" i="1" s="1"/>
  <c r="G45" i="1"/>
  <c r="G46" i="1"/>
  <c r="G47" i="1"/>
  <c r="I47" i="1" s="1"/>
  <c r="G48" i="1"/>
  <c r="I48" i="1" s="1"/>
  <c r="G49" i="1"/>
  <c r="G50" i="1"/>
  <c r="I50" i="1" s="1"/>
  <c r="I49" i="1" l="1"/>
  <c r="I45" i="1"/>
  <c r="I46" i="1"/>
  <c r="H15" i="1"/>
  <c r="H16" i="1"/>
  <c r="H17" i="1"/>
  <c r="H18" i="1"/>
  <c r="H19" i="1"/>
  <c r="H20" i="1"/>
  <c r="H21" i="1"/>
  <c r="H22" i="1"/>
  <c r="G15" i="1"/>
  <c r="G16" i="1"/>
  <c r="G17" i="1"/>
  <c r="G18" i="1"/>
  <c r="G19" i="1"/>
  <c r="G20" i="1"/>
  <c r="G21" i="1"/>
  <c r="G22" i="1"/>
  <c r="G89" i="1"/>
  <c r="G90" i="1"/>
  <c r="G91" i="1"/>
  <c r="G92" i="1"/>
  <c r="G93" i="1"/>
  <c r="H89" i="1"/>
  <c r="H90" i="1"/>
  <c r="H91" i="1"/>
  <c r="H92" i="1"/>
  <c r="H93" i="1"/>
  <c r="I92" i="1" l="1"/>
  <c r="I18" i="1"/>
  <c r="I20" i="1"/>
  <c r="I22" i="1"/>
  <c r="I16" i="1"/>
  <c r="I21" i="1"/>
  <c r="I19" i="1"/>
  <c r="I17" i="1"/>
  <c r="I15" i="1"/>
  <c r="I93" i="1"/>
  <c r="I90" i="1"/>
  <c r="I89" i="1"/>
  <c r="I91" i="1"/>
  <c r="J83" i="2"/>
  <c r="J3" i="2"/>
  <c r="J4" i="2"/>
  <c r="J81" i="2" s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H7" i="2"/>
  <c r="H11" i="2"/>
  <c r="H15" i="2"/>
  <c r="H19" i="2"/>
  <c r="H23" i="2"/>
  <c r="H27" i="2"/>
  <c r="H31" i="2"/>
  <c r="H35" i="2"/>
  <c r="H39" i="2"/>
  <c r="H43" i="2"/>
  <c r="H47" i="2"/>
  <c r="H51" i="2"/>
  <c r="H55" i="2"/>
  <c r="H59" i="2"/>
  <c r="H63" i="2"/>
  <c r="H3" i="2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G4" i="2"/>
  <c r="H4" i="2" s="1"/>
  <c r="G5" i="2"/>
  <c r="H5" i="2" s="1"/>
  <c r="G6" i="2"/>
  <c r="H6" i="2" s="1"/>
  <c r="G7" i="2"/>
  <c r="G8" i="2"/>
  <c r="H8" i="2" s="1"/>
  <c r="G9" i="2"/>
  <c r="H9" i="2" s="1"/>
  <c r="G10" i="2"/>
  <c r="H10" i="2" s="1"/>
  <c r="G11" i="2"/>
  <c r="G12" i="2"/>
  <c r="H12" i="2" s="1"/>
  <c r="G13" i="2"/>
  <c r="H13" i="2" s="1"/>
  <c r="G14" i="2"/>
  <c r="H14" i="2" s="1"/>
  <c r="G15" i="2"/>
  <c r="G16" i="2"/>
  <c r="H16" i="2" s="1"/>
  <c r="G17" i="2"/>
  <c r="H17" i="2" s="1"/>
  <c r="G18" i="2"/>
  <c r="H18" i="2" s="1"/>
  <c r="G19" i="2"/>
  <c r="G20" i="2"/>
  <c r="H20" i="2" s="1"/>
  <c r="G21" i="2"/>
  <c r="H21" i="2" s="1"/>
  <c r="G22" i="2"/>
  <c r="H22" i="2" s="1"/>
  <c r="G23" i="2"/>
  <c r="G24" i="2"/>
  <c r="H24" i="2" s="1"/>
  <c r="G25" i="2"/>
  <c r="H25" i="2" s="1"/>
  <c r="G26" i="2"/>
  <c r="H26" i="2" s="1"/>
  <c r="G27" i="2"/>
  <c r="G28" i="2"/>
  <c r="H28" i="2" s="1"/>
  <c r="G29" i="2"/>
  <c r="H29" i="2" s="1"/>
  <c r="G30" i="2"/>
  <c r="H30" i="2" s="1"/>
  <c r="G31" i="2"/>
  <c r="G32" i="2"/>
  <c r="H32" i="2" s="1"/>
  <c r="G33" i="2"/>
  <c r="H33" i="2" s="1"/>
  <c r="G34" i="2"/>
  <c r="H34" i="2" s="1"/>
  <c r="G35" i="2"/>
  <c r="G36" i="2"/>
  <c r="H36" i="2" s="1"/>
  <c r="G37" i="2"/>
  <c r="H37" i="2" s="1"/>
  <c r="G38" i="2"/>
  <c r="H38" i="2" s="1"/>
  <c r="G39" i="2"/>
  <c r="G40" i="2"/>
  <c r="H40" i="2" s="1"/>
  <c r="G41" i="2"/>
  <c r="H41" i="2" s="1"/>
  <c r="G42" i="2"/>
  <c r="H42" i="2" s="1"/>
  <c r="G43" i="2"/>
  <c r="G44" i="2"/>
  <c r="H44" i="2" s="1"/>
  <c r="G45" i="2"/>
  <c r="H45" i="2" s="1"/>
  <c r="G46" i="2"/>
  <c r="H46" i="2" s="1"/>
  <c r="G47" i="2"/>
  <c r="G48" i="2"/>
  <c r="H48" i="2" s="1"/>
  <c r="G49" i="2"/>
  <c r="H49" i="2" s="1"/>
  <c r="G50" i="2"/>
  <c r="H50" i="2" s="1"/>
  <c r="G51" i="2"/>
  <c r="G52" i="2"/>
  <c r="H52" i="2" s="1"/>
  <c r="G53" i="2"/>
  <c r="H53" i="2" s="1"/>
  <c r="G54" i="2"/>
  <c r="H54" i="2" s="1"/>
  <c r="G55" i="2"/>
  <c r="G56" i="2"/>
  <c r="H56" i="2" s="1"/>
  <c r="G57" i="2"/>
  <c r="H57" i="2" s="1"/>
  <c r="G58" i="2"/>
  <c r="H58" i="2" s="1"/>
  <c r="G59" i="2"/>
  <c r="G60" i="2"/>
  <c r="H60" i="2" s="1"/>
  <c r="G61" i="2"/>
  <c r="H61" i="2" s="1"/>
  <c r="G62" i="2"/>
  <c r="H62" i="2" s="1"/>
  <c r="G63" i="2"/>
  <c r="G64" i="2"/>
  <c r="H64" i="2" s="1"/>
  <c r="G65" i="2"/>
  <c r="H65" i="2" s="1"/>
  <c r="G66" i="2"/>
  <c r="H66" i="2" s="1"/>
  <c r="G3" i="2"/>
  <c r="H67" i="2" l="1"/>
  <c r="H14" i="1"/>
  <c r="H24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40" i="1"/>
  <c r="H41" i="1"/>
  <c r="H43" i="1"/>
  <c r="H52" i="1"/>
  <c r="H53" i="1"/>
  <c r="H54" i="1"/>
  <c r="H55" i="1"/>
  <c r="H57" i="1"/>
  <c r="H58" i="1"/>
  <c r="H59" i="1"/>
  <c r="H60" i="1"/>
  <c r="H61" i="1"/>
  <c r="H65" i="1"/>
  <c r="H66" i="1"/>
  <c r="H67" i="1"/>
  <c r="H68" i="1"/>
  <c r="H70" i="1"/>
  <c r="H71" i="1"/>
  <c r="H72" i="1"/>
  <c r="H73" i="1"/>
  <c r="H74" i="1"/>
  <c r="H75" i="1"/>
  <c r="H76" i="1"/>
  <c r="H77" i="1"/>
  <c r="H78" i="1"/>
  <c r="H79" i="1"/>
  <c r="H80" i="1"/>
  <c r="H81" i="1"/>
  <c r="H83" i="1"/>
  <c r="H84" i="1"/>
  <c r="H85" i="1"/>
  <c r="H86" i="1"/>
  <c r="H88" i="1"/>
  <c r="H95" i="1"/>
  <c r="H96" i="1"/>
  <c r="H97" i="1"/>
  <c r="H98" i="1"/>
  <c r="H99" i="1"/>
  <c r="H100" i="1"/>
  <c r="H106" i="1"/>
  <c r="H107" i="1"/>
  <c r="H109" i="1"/>
  <c r="H111" i="1"/>
  <c r="G14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40" i="1"/>
  <c r="G41" i="1"/>
  <c r="G43" i="1"/>
  <c r="G51" i="1"/>
  <c r="I51" i="1" s="1"/>
  <c r="G52" i="1"/>
  <c r="G53" i="1"/>
  <c r="G54" i="1"/>
  <c r="G55" i="1"/>
  <c r="G57" i="1"/>
  <c r="G58" i="1"/>
  <c r="G59" i="1"/>
  <c r="G60" i="1"/>
  <c r="G61" i="1"/>
  <c r="G65" i="1"/>
  <c r="G66" i="1"/>
  <c r="G67" i="1"/>
  <c r="G68" i="1"/>
  <c r="G70" i="1"/>
  <c r="G71" i="1"/>
  <c r="G72" i="1"/>
  <c r="G73" i="1"/>
  <c r="G74" i="1"/>
  <c r="G75" i="1"/>
  <c r="G76" i="1"/>
  <c r="G77" i="1"/>
  <c r="G78" i="1"/>
  <c r="G79" i="1"/>
  <c r="G80" i="1"/>
  <c r="G81" i="1"/>
  <c r="G83" i="1"/>
  <c r="G84" i="1"/>
  <c r="G85" i="1"/>
  <c r="G86" i="1"/>
  <c r="G88" i="1"/>
  <c r="G95" i="1"/>
  <c r="G96" i="1"/>
  <c r="G97" i="1"/>
  <c r="G98" i="1"/>
  <c r="G99" i="1"/>
  <c r="G100" i="1"/>
  <c r="G106" i="1"/>
  <c r="G107" i="1"/>
  <c r="G109" i="1"/>
  <c r="G111" i="1"/>
  <c r="I107" i="1" l="1"/>
  <c r="I99" i="1"/>
  <c r="I81" i="1"/>
  <c r="I77" i="1"/>
  <c r="I74" i="1"/>
  <c r="I70" i="1"/>
  <c r="I35" i="1"/>
  <c r="I27" i="1"/>
  <c r="I57" i="1"/>
  <c r="I106" i="1"/>
  <c r="I97" i="1"/>
  <c r="I75" i="1"/>
  <c r="I68" i="1"/>
  <c r="I66" i="1"/>
  <c r="I60" i="1"/>
  <c r="I59" i="1"/>
  <c r="I55" i="1"/>
  <c r="I53" i="1"/>
  <c r="I111" i="1"/>
  <c r="I95" i="1"/>
  <c r="I30" i="1"/>
  <c r="I79" i="1"/>
  <c r="I72" i="1"/>
  <c r="I84" i="1"/>
  <c r="I40" i="1"/>
  <c r="I25" i="1"/>
  <c r="I14" i="1"/>
  <c r="I41" i="1"/>
  <c r="I34" i="1"/>
  <c r="I109" i="1"/>
  <c r="I100" i="1"/>
  <c r="I96" i="1"/>
  <c r="I86" i="1"/>
  <c r="I83" i="1"/>
  <c r="I78" i="1"/>
  <c r="I71" i="1"/>
  <c r="I65" i="1"/>
  <c r="I52" i="1"/>
  <c r="I43" i="1"/>
  <c r="I38" i="1"/>
  <c r="I36" i="1"/>
  <c r="I31" i="1"/>
  <c r="I28" i="1"/>
  <c r="I24" i="1"/>
  <c r="I98" i="1"/>
  <c r="I88" i="1"/>
  <c r="I85" i="1"/>
  <c r="I80" i="1"/>
  <c r="I76" i="1"/>
  <c r="I73" i="1"/>
  <c r="I67" i="1"/>
  <c r="I61" i="1"/>
  <c r="I58" i="1"/>
  <c r="I54" i="1"/>
  <c r="I37" i="1"/>
  <c r="I33" i="1"/>
  <c r="I32" i="1"/>
  <c r="I26" i="1"/>
</calcChain>
</file>

<file path=xl/sharedStrings.xml><?xml version="1.0" encoding="utf-8"?>
<sst xmlns="http://schemas.openxmlformats.org/spreadsheetml/2006/main" count="337" uniqueCount="191">
  <si>
    <t>PRODUTO - ESPECIFICAÇÃO</t>
  </si>
  <si>
    <t>PESO</t>
  </si>
  <si>
    <t>100g</t>
  </si>
  <si>
    <t>OVOS DE PÁSCOA</t>
  </si>
  <si>
    <t>ARCOR</t>
  </si>
  <si>
    <t>90g</t>
  </si>
  <si>
    <t>110g</t>
  </si>
  <si>
    <t>150g</t>
  </si>
  <si>
    <t>120g</t>
  </si>
  <si>
    <t>OVO BRANCO</t>
  </si>
  <si>
    <t>OVO CHOCOLATE AO LEITE</t>
  </si>
  <si>
    <t>FERRERO ROCHER</t>
  </si>
  <si>
    <t>KINDER OVO NATOONS C/ SURPRESA</t>
  </si>
  <si>
    <t>FERRERO COLLECTION</t>
  </si>
  <si>
    <t>GRAN FERRERO ROCHER</t>
  </si>
  <si>
    <t>GRAN FERRERO COLLECTION</t>
  </si>
  <si>
    <t>200g</t>
  </si>
  <si>
    <t>GAROTO</t>
  </si>
  <si>
    <t>GAROTO AO LEITE</t>
  </si>
  <si>
    <t xml:space="preserve">BATOM AO LEITE </t>
  </si>
  <si>
    <t>MARVEL VINGADORES</t>
  </si>
  <si>
    <t>CLÁSSICOS CHOCOLATE AO LEITE</t>
  </si>
  <si>
    <t>CROCANTE</t>
  </si>
  <si>
    <t>JOLIE PET</t>
  </si>
  <si>
    <t>SERENATA DE AMOR CHOCOLATE AO LEITE</t>
  </si>
  <si>
    <t>TALENTO AVELÃS</t>
  </si>
  <si>
    <t>TALENTO CASTANHA DO PARÁ</t>
  </si>
  <si>
    <t>215g</t>
  </si>
  <si>
    <t>225g</t>
  </si>
  <si>
    <t>170g</t>
  </si>
  <si>
    <t>240g</t>
  </si>
  <si>
    <t>375g</t>
  </si>
  <si>
    <t>HERSHEY'S</t>
  </si>
  <si>
    <t>KISSES AO LEITE</t>
  </si>
  <si>
    <t>KISSES MEIO AMARGO</t>
  </si>
  <si>
    <t>LACTA</t>
  </si>
  <si>
    <t>DIAMANTE NEGRO</t>
  </si>
  <si>
    <t>BARBIE</t>
  </si>
  <si>
    <t>BEN 10</t>
  </si>
  <si>
    <t>HELLO KITTY</t>
  </si>
  <si>
    <t>HOT WHEELS</t>
  </si>
  <si>
    <t>MAX STEEL</t>
  </si>
  <si>
    <t>MONSTER HIGH</t>
  </si>
  <si>
    <t>BIS</t>
  </si>
  <si>
    <t>GRANDES SUCESSOS</t>
  </si>
  <si>
    <t>LACTA AO LEITE</t>
  </si>
  <si>
    <t>LACTA AMARO</t>
  </si>
  <si>
    <t>LACTA DIET</t>
  </si>
  <si>
    <t>LAKA</t>
  </si>
  <si>
    <t>OURO BRANCO</t>
  </si>
  <si>
    <t>SONHO DE VALSA MEIO A MEIO</t>
  </si>
  <si>
    <t>SONHO DE VALSA</t>
  </si>
  <si>
    <t>SHOT AMENDOIM</t>
  </si>
  <si>
    <t>220g</t>
  </si>
  <si>
    <t>300g</t>
  </si>
  <si>
    <t>270g</t>
  </si>
  <si>
    <t>OVO COELHINHO &amp; COELHINHA</t>
  </si>
  <si>
    <t>CASINHA DE BONECA</t>
  </si>
  <si>
    <t>RELÓGIO DO COELHO</t>
  </si>
  <si>
    <t>NESTLÉ</t>
  </si>
  <si>
    <t>CLASSIC AO LEITE</t>
  </si>
  <si>
    <t>CRUNCH</t>
  </si>
  <si>
    <t>GALAK</t>
  </si>
  <si>
    <t>KIT KAT</t>
  </si>
  <si>
    <t>ALPINO DE COLHER</t>
  </si>
  <si>
    <t>ALPINO DARK</t>
  </si>
  <si>
    <t>ALPINO</t>
  </si>
  <si>
    <t>PRESTÍGIO</t>
  </si>
  <si>
    <t>SENSAÇÃO MORANGO</t>
  </si>
  <si>
    <t>ESPECIALIDADES</t>
  </si>
  <si>
    <t>350g</t>
  </si>
  <si>
    <t>45g</t>
  </si>
  <si>
    <t>TORTUGUITA MENINOS - AO LEITE CROCANTE</t>
  </si>
  <si>
    <t>AMARGO 70%</t>
  </si>
  <si>
    <t>TALENTO MEIO AMARGO</t>
  </si>
  <si>
    <t>KISSES OVOMALTINE</t>
  </si>
  <si>
    <t>HORA DA AVENTURA</t>
  </si>
  <si>
    <t xml:space="preserve">BIS LAKA </t>
  </si>
  <si>
    <t>OREO</t>
  </si>
  <si>
    <t>330g</t>
  </si>
  <si>
    <t>OVO DE PÁSCOA COELHO</t>
  </si>
  <si>
    <t>OVO DEPÁSCOA OS VINGADORES  C/ BRINDE</t>
  </si>
  <si>
    <t>BATON BOMBOM DE COLHER</t>
  </si>
  <si>
    <t>MARIE AO LEITE C/ BRINDE</t>
  </si>
  <si>
    <t>MONSTROS</t>
  </si>
  <si>
    <t>TOY STORY D'ELICCE</t>
  </si>
  <si>
    <t>CLASSIC DIET</t>
  </si>
  <si>
    <t>SURPRESA MICKEY MOUSE</t>
  </si>
  <si>
    <t>LACTA OREO</t>
  </si>
  <si>
    <t>DIAMANTE NEGRO E LAKA</t>
  </si>
  <si>
    <t>AMARO</t>
  </si>
  <si>
    <t>KIT KAT RECHEADO</t>
  </si>
  <si>
    <t>KIT KAT COM HEADPHONE</t>
  </si>
  <si>
    <t xml:space="preserve">TALENTO DOCE DE LEITE </t>
  </si>
  <si>
    <t>TALENTO DE COLORIR</t>
  </si>
  <si>
    <t xml:space="preserve">MILKA AO LEITE </t>
  </si>
  <si>
    <t>MILKA MEIO A MEIO</t>
  </si>
  <si>
    <t>BIS XTRA QUADRADO</t>
  </si>
  <si>
    <t xml:space="preserve">BARRAS DE CHOCOLATE </t>
  </si>
  <si>
    <t>AO LEITE</t>
  </si>
  <si>
    <t>BRANCO</t>
  </si>
  <si>
    <t>MEIO AMARGO 40%</t>
  </si>
  <si>
    <t>AO LEITE COM AMENDOIN</t>
  </si>
  <si>
    <t>MEIO AMARGO</t>
  </si>
  <si>
    <t>AERO</t>
  </si>
  <si>
    <t>101g</t>
  </si>
  <si>
    <t>CASTANHA DE CAJU E PASSAS</t>
  </si>
  <si>
    <t>OPERETA</t>
  </si>
  <si>
    <t>TALENTO AMENDÔAS E PASSAS</t>
  </si>
  <si>
    <t>TALENTO CEREAIS E PASSAS</t>
  </si>
  <si>
    <t>TALENTO MEIO AMARGO E AMÊNDOAS</t>
  </si>
  <si>
    <t>CHOCOLATE BRANCO</t>
  </si>
  <si>
    <t>COOKIES 'N' CREME</t>
  </si>
  <si>
    <t>OVOMALTINE</t>
  </si>
  <si>
    <t>DIAMENTE NEGRO</t>
  </si>
  <si>
    <t>LAKA E DIAMANTE NEGRO</t>
  </si>
  <si>
    <t>LAKA OREO</t>
  </si>
  <si>
    <t>BUBBLY AO LEITE</t>
  </si>
  <si>
    <t>BUBBLY DUO</t>
  </si>
  <si>
    <t>CLÁSSICO AO LEITE</t>
  </si>
  <si>
    <t>CLÁSSICO DUO</t>
  </si>
  <si>
    <t>CLÁSSICO MEIO AMARGO</t>
  </si>
  <si>
    <t>BOMBOM</t>
  </si>
  <si>
    <t>SORTIDOS (CAIXA AMARELA)</t>
  </si>
  <si>
    <t>COLLECTION - CAIXA COM 15</t>
  </si>
  <si>
    <t>162g</t>
  </si>
  <si>
    <t>FERRERO ROCHER C/8 - CAIXA</t>
  </si>
  <si>
    <t>VARIEDADES - CAIXA</t>
  </si>
  <si>
    <t>195g</t>
  </si>
  <si>
    <t>ESPECIALIDADES - CAIXA</t>
  </si>
  <si>
    <t>TORTUGUITA HEADPHONE</t>
  </si>
  <si>
    <t>TORTUGUITA ROCKLETS</t>
  </si>
  <si>
    <t>KINDER OVO MAXI MEU MALVADO FAVORITO</t>
  </si>
  <si>
    <t>BIS MEIO A MEIO</t>
  </si>
  <si>
    <t>318g</t>
  </si>
  <si>
    <t xml:space="preserve">SONHO DE VALSA </t>
  </si>
  <si>
    <r>
      <t xml:space="preserve">TORTUGUITA CONFEITO </t>
    </r>
    <r>
      <rPr>
        <sz val="8"/>
        <color theme="1"/>
        <rFont val="Calibri"/>
        <family val="2"/>
        <scheme val="minor"/>
      </rPr>
      <t>(c/ confeito Rocklets)</t>
    </r>
  </si>
  <si>
    <r>
      <t xml:space="preserve">TORTUGUITA COPO </t>
    </r>
    <r>
      <rPr>
        <sz val="8"/>
        <color theme="1"/>
        <rFont val="Calibri"/>
        <family val="2"/>
        <scheme val="minor"/>
      </rPr>
      <t>(c/ copo exclusivo)</t>
    </r>
  </si>
  <si>
    <r>
      <t>TORTUGUITA BRANCO (</t>
    </r>
    <r>
      <rPr>
        <sz val="8"/>
        <color theme="1"/>
        <rFont val="Calibri"/>
        <family val="2"/>
        <scheme val="minor"/>
      </rPr>
      <t>c/ brinquedo)</t>
    </r>
  </si>
  <si>
    <r>
      <t xml:space="preserve">PATATI PATATÁ CHOCOLATE AO LEITE </t>
    </r>
    <r>
      <rPr>
        <sz val="8"/>
        <color theme="1"/>
        <rFont val="Calibri"/>
        <family val="2"/>
        <scheme val="minor"/>
      </rPr>
      <t>( com brinquedo)</t>
    </r>
  </si>
  <si>
    <r>
      <t xml:space="preserve">FADAS CHOCOLATE AO LEITE </t>
    </r>
    <r>
      <rPr>
        <sz val="8"/>
        <color theme="1"/>
        <rFont val="Calibri"/>
        <family val="2"/>
        <scheme val="minor"/>
      </rPr>
      <t>(com brinquedo)</t>
    </r>
  </si>
  <si>
    <r>
      <t xml:space="preserve">KINDER OVO MEU MALVADO FAVORITO </t>
    </r>
    <r>
      <rPr>
        <sz val="8"/>
        <color theme="1"/>
        <rFont val="Calibri"/>
        <family val="2"/>
        <scheme val="minor"/>
      </rPr>
      <t>(C/ SURPRESA)</t>
    </r>
  </si>
  <si>
    <r>
      <t>KINDER OVO MY LITTLE PONY</t>
    </r>
    <r>
      <rPr>
        <sz val="8"/>
        <color theme="1"/>
        <rFont val="Calibri"/>
        <family val="2"/>
        <scheme val="minor"/>
      </rPr>
      <t xml:space="preserve"> (C/ SURPRESA)</t>
    </r>
  </si>
  <si>
    <r>
      <t xml:space="preserve">TALENTO DE COLHER </t>
    </r>
    <r>
      <rPr>
        <sz val="8"/>
        <color theme="1"/>
        <rFont val="Calibri"/>
        <family val="2"/>
        <scheme val="minor"/>
      </rPr>
      <t>(chocolate ao leite com avelã)</t>
    </r>
  </si>
  <si>
    <t xml:space="preserve">MINNIE </t>
  </si>
  <si>
    <t>SURPRESA PRINCESAS</t>
  </si>
  <si>
    <t>241g</t>
  </si>
  <si>
    <t>365g</t>
  </si>
  <si>
    <t>354g</t>
  </si>
  <si>
    <t>186g</t>
  </si>
  <si>
    <t>115g</t>
  </si>
  <si>
    <t>COMPARAÇÃO DE PREÇOS</t>
  </si>
  <si>
    <t>MAIOR</t>
  </si>
  <si>
    <t>MENOR</t>
  </si>
  <si>
    <t>VARIAÇÃO</t>
  </si>
  <si>
    <t>CONDOR</t>
  </si>
  <si>
    <t>MUFFATO</t>
  </si>
  <si>
    <t>TOZETTO</t>
  </si>
  <si>
    <t xml:space="preserve">                                          OVOS DE PÁSCOA</t>
  </si>
  <si>
    <t>TORTUGUITA CONFEITO (c/ confeito Rocklets)</t>
  </si>
  <si>
    <t>TORTUGUITA MALETA (c/ maleta, prato e colher)</t>
  </si>
  <si>
    <t>TORTUGUITA COPO (c/ copo exclusivo)</t>
  </si>
  <si>
    <t>TORTUGUITA BRANCO (c/ brinquedo)</t>
  </si>
  <si>
    <t>KINDER MINI EGGS (cacau)</t>
  </si>
  <si>
    <t>TALENTO DE COLHER (chocolate ao leite com avelã)</t>
  </si>
  <si>
    <t>PASCOAL AO LEITE (COELHO)</t>
  </si>
  <si>
    <t>PRINCESAS (com brinde)</t>
  </si>
  <si>
    <t>CARROS (com brinde)</t>
  </si>
  <si>
    <t>PREFEITURA MUNICIPAL DE PONTA GROSSA</t>
  </si>
  <si>
    <t>PESQUISA COMPARATIVA DE PREÇOS</t>
  </si>
  <si>
    <t xml:space="preserve">  **Os preços apresentados estão sujeitos à alteração à critério do comerciante, inclusive por ocasião de descontos especiais, ofertas e promoções ou reabastecimento de estoque. </t>
  </si>
  <si>
    <t>COORDENADORIA DE PROTEÇÃO E DEFESA DO CONSUMIDOR - PROCON</t>
  </si>
  <si>
    <t>PESQUISA DE PRODUTOS DE PÁSCOA - 2018</t>
  </si>
  <si>
    <t>OVO DE PÁSCOA OS VINGADORES  C/ BRINDE</t>
  </si>
  <si>
    <t>183g</t>
  </si>
  <si>
    <t>KINDER OVO BRUXAS (C/ SURPRESA)</t>
  </si>
  <si>
    <t>TORTUGUITA FORMATO</t>
  </si>
  <si>
    <t>MOANA</t>
  </si>
  <si>
    <t>ARCOR ROCKLETS</t>
  </si>
  <si>
    <t>OVO CARROS OFF ROAD</t>
  </si>
  <si>
    <t>289g</t>
  </si>
  <si>
    <t>202g</t>
  </si>
  <si>
    <t>BIS OREO</t>
  </si>
  <si>
    <t>474g</t>
  </si>
  <si>
    <t>205g</t>
  </si>
  <si>
    <t>223g</t>
  </si>
  <si>
    <t>185g</t>
  </si>
  <si>
    <t>313g</t>
  </si>
  <si>
    <t>135g</t>
  </si>
  <si>
    <t>97g</t>
  </si>
  <si>
    <t>EMPRESAS PARTICIPANTES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</si>
</sst>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double"/>
      <sz val="15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6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9" xfId="0" applyFont="1" applyBorder="1"/>
    <xf numFmtId="0" fontId="3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0" fontId="3" fillId="0" borderId="29" xfId="0" applyFont="1" applyBorder="1"/>
    <xf numFmtId="0" fontId="3" fillId="0" borderId="3" xfId="0" applyFont="1" applyBorder="1" applyAlignment="1">
      <alignment horizontal="center"/>
    </xf>
    <xf numFmtId="44" fontId="3" fillId="0" borderId="3" xfId="1" applyFont="1" applyBorder="1" applyAlignment="1">
      <alignment horizontal="center"/>
    </xf>
    <xf numFmtId="44" fontId="3" fillId="0" borderId="30" xfId="1" applyFont="1" applyBorder="1" applyAlignment="1">
      <alignment horizontal="center"/>
    </xf>
    <xf numFmtId="0" fontId="3" fillId="0" borderId="9" xfId="0" applyFont="1" applyBorder="1"/>
    <xf numFmtId="44" fontId="3" fillId="0" borderId="1" xfId="1" applyFont="1" applyBorder="1" applyAlignment="1">
      <alignment horizontal="center"/>
    </xf>
    <xf numFmtId="44" fontId="3" fillId="0" borderId="7" xfId="1" applyFont="1" applyBorder="1" applyAlignment="1">
      <alignment horizontal="center"/>
    </xf>
    <xf numFmtId="0" fontId="3" fillId="0" borderId="31" xfId="0" applyFont="1" applyBorder="1"/>
    <xf numFmtId="0" fontId="3" fillId="0" borderId="2" xfId="0" applyFont="1" applyBorder="1" applyAlignment="1">
      <alignment horizontal="center"/>
    </xf>
    <xf numFmtId="44" fontId="3" fillId="0" borderId="2" xfId="1" applyFont="1" applyBorder="1" applyAlignment="1">
      <alignment horizontal="center"/>
    </xf>
    <xf numFmtId="44" fontId="3" fillId="0" borderId="32" xfId="1" applyFont="1" applyBorder="1" applyAlignment="1">
      <alignment horizontal="center"/>
    </xf>
    <xf numFmtId="0" fontId="3" fillId="0" borderId="33" xfId="0" applyFont="1" applyBorder="1"/>
    <xf numFmtId="0" fontId="3" fillId="0" borderId="34" xfId="0" applyFont="1" applyBorder="1" applyAlignment="1">
      <alignment horizontal="center"/>
    </xf>
    <xf numFmtId="44" fontId="3" fillId="0" borderId="34" xfId="1" applyFont="1" applyBorder="1" applyAlignment="1">
      <alignment horizontal="center"/>
    </xf>
    <xf numFmtId="44" fontId="3" fillId="0" borderId="35" xfId="1" applyFont="1" applyBorder="1" applyAlignment="1">
      <alignment horizontal="center"/>
    </xf>
    <xf numFmtId="0" fontId="3" fillId="0" borderId="10" xfId="0" applyFont="1" applyBorder="1"/>
    <xf numFmtId="44" fontId="3" fillId="0" borderId="11" xfId="1" applyFont="1" applyBorder="1" applyAlignment="1">
      <alignment horizontal="center"/>
    </xf>
    <xf numFmtId="44" fontId="3" fillId="0" borderId="12" xfId="1" applyFont="1" applyBorder="1" applyAlignment="1">
      <alignment horizontal="center"/>
    </xf>
    <xf numFmtId="44" fontId="0" fillId="0" borderId="0" xfId="0" applyNumberFormat="1"/>
    <xf numFmtId="0" fontId="4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44" fontId="0" fillId="0" borderId="0" xfId="1" applyFont="1"/>
    <xf numFmtId="9" fontId="0" fillId="0" borderId="0" xfId="2" applyFont="1"/>
    <xf numFmtId="0" fontId="5" fillId="0" borderId="0" xfId="0" applyFont="1"/>
    <xf numFmtId="0" fontId="4" fillId="0" borderId="6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5" fillId="0" borderId="9" xfId="0" applyFont="1" applyBorder="1"/>
    <xf numFmtId="0" fontId="5" fillId="0" borderId="1" xfId="0" applyFont="1" applyBorder="1" applyAlignment="1">
      <alignment horizontal="center"/>
    </xf>
    <xf numFmtId="44" fontId="5" fillId="0" borderId="1" xfId="1" applyFont="1" applyBorder="1" applyAlignment="1">
      <alignment horizontal="center"/>
    </xf>
    <xf numFmtId="44" fontId="5" fillId="0" borderId="1" xfId="1" applyFont="1" applyBorder="1"/>
    <xf numFmtId="9" fontId="5" fillId="0" borderId="7" xfId="2" applyFont="1" applyBorder="1" applyAlignment="1">
      <alignment horizontal="center"/>
    </xf>
    <xf numFmtId="44" fontId="5" fillId="3" borderId="5" xfId="1" applyFont="1" applyFill="1" applyBorder="1" applyAlignment="1">
      <alignment horizontal="center"/>
    </xf>
    <xf numFmtId="0" fontId="5" fillId="0" borderId="0" xfId="0" applyFont="1" applyBorder="1"/>
    <xf numFmtId="0" fontId="4" fillId="0" borderId="0" xfId="0" applyFont="1"/>
    <xf numFmtId="44" fontId="5" fillId="3" borderId="5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21" xfId="0" applyFont="1" applyBorder="1"/>
    <xf numFmtId="44" fontId="5" fillId="3" borderId="0" xfId="1" applyFont="1" applyFill="1" applyBorder="1" applyAlignment="1">
      <alignment horizontal="center"/>
    </xf>
    <xf numFmtId="9" fontId="5" fillId="0" borderId="1" xfId="2" applyFont="1" applyBorder="1" applyAlignment="1">
      <alignment horizontal="center"/>
    </xf>
    <xf numFmtId="44" fontId="11" fillId="0" borderId="0" xfId="0" applyNumberFormat="1" applyFont="1" applyAlignment="1">
      <alignment horizontal="center"/>
    </xf>
    <xf numFmtId="44" fontId="5" fillId="0" borderId="0" xfId="0" applyNumberFormat="1" applyFont="1" applyAlignment="1">
      <alignment horizontal="center"/>
    </xf>
    <xf numFmtId="44" fontId="4" fillId="0" borderId="6" xfId="0" applyNumberFormat="1" applyFont="1" applyBorder="1" applyAlignment="1">
      <alignment horizontal="center"/>
    </xf>
    <xf numFmtId="44" fontId="5" fillId="0" borderId="1" xfId="1" applyNumberFormat="1" applyFont="1" applyBorder="1" applyAlignment="1">
      <alignment horizontal="center"/>
    </xf>
    <xf numFmtId="44" fontId="5" fillId="0" borderId="1" xfId="0" applyNumberFormat="1" applyFont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44" fontId="5" fillId="3" borderId="5" xfId="1" applyFont="1" applyFill="1" applyBorder="1" applyAlignment="1">
      <alignment horizontal="center"/>
    </xf>
    <xf numFmtId="44" fontId="5" fillId="3" borderId="3" xfId="1" applyFont="1" applyFill="1" applyBorder="1" applyAlignment="1">
      <alignment horizontal="center"/>
    </xf>
    <xf numFmtId="44" fontId="5" fillId="3" borderId="2" xfId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left"/>
    </xf>
    <xf numFmtId="0" fontId="1" fillId="2" borderId="24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pontagrossa.pr.gov.br/proco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0</xdr:rowOff>
    </xdr:from>
    <xdr:to>
      <xdr:col>0</xdr:col>
      <xdr:colOff>990600</xdr:colOff>
      <xdr:row>5</xdr:row>
      <xdr:rowOff>29081</xdr:rowOff>
    </xdr:to>
    <xdr:pic>
      <xdr:nvPicPr>
        <xdr:cNvPr id="2" name="Picture 4" descr="http://www.pontagrossa.pr.gov.br/themes/crazoid/imagens/logo-procon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19075"/>
          <a:ext cx="800100" cy="718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abSelected="1" topLeftCell="A88" zoomScale="115" zoomScaleNormal="115" workbookViewId="0">
      <selection activeCell="D71" sqref="D71"/>
    </sheetView>
  </sheetViews>
  <sheetFormatPr defaultRowHeight="15.75" x14ac:dyDescent="0.25"/>
  <cols>
    <col min="1" max="1" width="54.5703125" style="31" bestFit="1" customWidth="1"/>
    <col min="2" max="2" width="5.5703125" style="4" bestFit="1" customWidth="1"/>
    <col min="3" max="4" width="10.5703125" style="4" bestFit="1" customWidth="1"/>
    <col min="5" max="5" width="13.5703125" style="50" bestFit="1" customWidth="1"/>
    <col min="6" max="6" width="0.5703125" style="31" customWidth="1"/>
    <col min="7" max="8" width="10.5703125" style="31" bestFit="1" customWidth="1"/>
    <col min="9" max="9" width="11.140625" style="4" bestFit="1" customWidth="1"/>
  </cols>
  <sheetData>
    <row r="1" spans="1:9" ht="19.5" x14ac:dyDescent="0.3">
      <c r="A1" s="60" t="s">
        <v>168</v>
      </c>
      <c r="B1" s="60"/>
      <c r="C1" s="60"/>
      <c r="D1" s="60"/>
      <c r="E1" s="60"/>
      <c r="F1" s="60"/>
      <c r="G1" s="60"/>
      <c r="H1" s="60"/>
      <c r="I1" s="60"/>
    </row>
    <row r="2" spans="1:9" ht="19.5" x14ac:dyDescent="0.3">
      <c r="A2" s="61" t="s">
        <v>171</v>
      </c>
      <c r="B2" s="61"/>
      <c r="C2" s="61"/>
      <c r="D2" s="61"/>
      <c r="E2" s="61"/>
      <c r="F2" s="61"/>
      <c r="G2" s="61"/>
      <c r="H2" s="61"/>
      <c r="I2" s="61"/>
    </row>
    <row r="3" spans="1:9" ht="7.5" customHeight="1" x14ac:dyDescent="0.3">
      <c r="A3" s="45"/>
      <c r="B3" s="45"/>
      <c r="C3" s="45"/>
      <c r="D3" s="45"/>
      <c r="E3" s="49"/>
      <c r="F3" s="45"/>
      <c r="G3" s="45"/>
      <c r="H3" s="45"/>
      <c r="I3" s="45"/>
    </row>
    <row r="4" spans="1:9" ht="19.5" x14ac:dyDescent="0.3">
      <c r="A4" s="63" t="s">
        <v>172</v>
      </c>
      <c r="B4" s="63"/>
      <c r="C4" s="63"/>
      <c r="D4" s="63"/>
      <c r="E4" s="63"/>
      <c r="F4" s="63"/>
      <c r="G4" s="63"/>
      <c r="H4" s="63"/>
      <c r="I4" s="63"/>
    </row>
    <row r="5" spans="1:9" ht="7.5" customHeight="1" x14ac:dyDescent="0.3">
      <c r="A5" s="60"/>
      <c r="B5" s="60"/>
      <c r="C5" s="60"/>
      <c r="D5" s="60"/>
      <c r="E5" s="60"/>
      <c r="F5" s="60"/>
      <c r="G5" s="60"/>
      <c r="H5" s="60"/>
      <c r="I5" s="60"/>
    </row>
    <row r="6" spans="1:9" ht="19.5" x14ac:dyDescent="0.3">
      <c r="A6" s="60" t="s">
        <v>169</v>
      </c>
      <c r="B6" s="60"/>
      <c r="C6" s="60"/>
      <c r="D6" s="60"/>
      <c r="E6" s="60"/>
      <c r="F6" s="60"/>
      <c r="G6" s="60"/>
      <c r="H6" s="60"/>
      <c r="I6" s="60"/>
    </row>
    <row r="7" spans="1:9" ht="8.25" customHeight="1" x14ac:dyDescent="0.25">
      <c r="A7" s="62"/>
      <c r="B7" s="62"/>
      <c r="C7" s="62"/>
      <c r="D7" s="62"/>
      <c r="E7" s="62"/>
      <c r="F7" s="62"/>
      <c r="G7" s="62"/>
      <c r="H7" s="62"/>
      <c r="I7" s="62"/>
    </row>
    <row r="8" spans="1:9" ht="16.5" thickBot="1" x14ac:dyDescent="0.3">
      <c r="A8" s="73"/>
      <c r="B8" s="73"/>
    </row>
    <row r="9" spans="1:9" ht="15" customHeight="1" thickBot="1" x14ac:dyDescent="0.3">
      <c r="A9" s="81" t="s">
        <v>0</v>
      </c>
      <c r="B9" s="79" t="s">
        <v>1</v>
      </c>
      <c r="C9" s="74" t="s">
        <v>190</v>
      </c>
      <c r="D9" s="74"/>
      <c r="E9" s="74"/>
      <c r="F9" s="77"/>
      <c r="G9" s="75" t="s">
        <v>151</v>
      </c>
      <c r="H9" s="74"/>
      <c r="I9" s="76"/>
    </row>
    <row r="10" spans="1:9" ht="15.75" customHeight="1" thickBot="1" x14ac:dyDescent="0.3">
      <c r="A10" s="82"/>
      <c r="B10" s="80"/>
      <c r="C10" s="33" t="s">
        <v>155</v>
      </c>
      <c r="D10" s="32" t="s">
        <v>156</v>
      </c>
      <c r="E10" s="51" t="s">
        <v>157</v>
      </c>
      <c r="F10" s="78"/>
      <c r="G10" s="34" t="s">
        <v>152</v>
      </c>
      <c r="H10" s="32" t="s">
        <v>153</v>
      </c>
      <c r="I10" s="35" t="s">
        <v>154</v>
      </c>
    </row>
    <row r="11" spans="1:9" ht="15" customHeight="1" x14ac:dyDescent="0.25">
      <c r="A11" s="67" t="s">
        <v>3</v>
      </c>
      <c r="B11" s="68"/>
      <c r="C11" s="68"/>
      <c r="D11" s="68"/>
      <c r="E11" s="68"/>
      <c r="F11" s="68"/>
      <c r="G11" s="68"/>
      <c r="H11" s="68"/>
      <c r="I11" s="69"/>
    </row>
    <row r="12" spans="1:9" ht="15" customHeight="1" x14ac:dyDescent="0.25">
      <c r="A12" s="70"/>
      <c r="B12" s="71"/>
      <c r="C12" s="71"/>
      <c r="D12" s="71"/>
      <c r="E12" s="71"/>
      <c r="F12" s="71"/>
      <c r="G12" s="71"/>
      <c r="H12" s="71"/>
      <c r="I12" s="72"/>
    </row>
    <row r="13" spans="1:9" x14ac:dyDescent="0.25">
      <c r="A13" s="54" t="s">
        <v>4</v>
      </c>
      <c r="B13" s="55"/>
      <c r="C13" s="55"/>
      <c r="D13" s="55"/>
      <c r="E13" s="55"/>
      <c r="F13" s="55"/>
      <c r="G13" s="55"/>
      <c r="H13" s="55"/>
      <c r="I13" s="56"/>
    </row>
    <row r="14" spans="1:9" x14ac:dyDescent="0.25">
      <c r="A14" s="36" t="s">
        <v>159</v>
      </c>
      <c r="B14" s="37" t="s">
        <v>71</v>
      </c>
      <c r="C14" s="38">
        <v>6.49</v>
      </c>
      <c r="D14" s="38"/>
      <c r="E14" s="52">
        <v>6.99</v>
      </c>
      <c r="F14" s="59"/>
      <c r="G14" s="39">
        <f t="shared" ref="G14:G22" si="0">LARGE(C14:E14,1)</f>
        <v>6.99</v>
      </c>
      <c r="H14" s="39">
        <f t="shared" ref="H14:H22" si="1">SMALL(C14:E14,1)</f>
        <v>6.49</v>
      </c>
      <c r="I14" s="40">
        <f t="shared" ref="I14:I24" si="2">(G14/H14)-1</f>
        <v>7.7041602465331316E-2</v>
      </c>
    </row>
    <row r="15" spans="1:9" x14ac:dyDescent="0.25">
      <c r="A15" s="36" t="s">
        <v>176</v>
      </c>
      <c r="B15" s="37" t="s">
        <v>8</v>
      </c>
      <c r="C15" s="38">
        <v>17.899999999999999</v>
      </c>
      <c r="D15" s="38">
        <v>17.98</v>
      </c>
      <c r="E15" s="53">
        <v>17.899999999999999</v>
      </c>
      <c r="F15" s="57"/>
      <c r="G15" s="39">
        <f>LARGE(C15:D15,1)</f>
        <v>17.98</v>
      </c>
      <c r="H15" s="39">
        <f>SMALL(C15:D15,1)</f>
        <v>17.899999999999999</v>
      </c>
      <c r="I15" s="40">
        <f t="shared" si="2"/>
        <v>4.4692737430167551E-3</v>
      </c>
    </row>
    <row r="16" spans="1:9" x14ac:dyDescent="0.25">
      <c r="A16" s="36" t="s">
        <v>161</v>
      </c>
      <c r="B16" s="37" t="s">
        <v>2</v>
      </c>
      <c r="C16" s="38">
        <v>26.98</v>
      </c>
      <c r="D16" s="38">
        <v>26.98</v>
      </c>
      <c r="E16" s="53">
        <v>26.9</v>
      </c>
      <c r="F16" s="57"/>
      <c r="G16" s="39">
        <f>LARGE(C16:D16,1)</f>
        <v>26.98</v>
      </c>
      <c r="H16" s="39">
        <f>SMALL(C16:D16,1)</f>
        <v>26.98</v>
      </c>
      <c r="I16" s="40">
        <f t="shared" si="2"/>
        <v>0</v>
      </c>
    </row>
    <row r="17" spans="1:9" x14ac:dyDescent="0.25">
      <c r="A17" s="36" t="s">
        <v>73</v>
      </c>
      <c r="B17" s="37" t="s">
        <v>7</v>
      </c>
      <c r="C17" s="38">
        <v>17.98</v>
      </c>
      <c r="D17" s="38"/>
      <c r="E17" s="52">
        <v>17.98</v>
      </c>
      <c r="F17" s="57"/>
      <c r="G17" s="39">
        <f t="shared" si="0"/>
        <v>17.98</v>
      </c>
      <c r="H17" s="39">
        <f t="shared" si="1"/>
        <v>17.98</v>
      </c>
      <c r="I17" s="40">
        <f t="shared" si="2"/>
        <v>0</v>
      </c>
    </row>
    <row r="18" spans="1:9" x14ac:dyDescent="0.25">
      <c r="A18" s="36" t="s">
        <v>130</v>
      </c>
      <c r="B18" s="37" t="s">
        <v>2</v>
      </c>
      <c r="C18" s="38">
        <v>44.98</v>
      </c>
      <c r="D18" s="38"/>
      <c r="E18" s="52">
        <v>44.98</v>
      </c>
      <c r="F18" s="57"/>
      <c r="G18" s="39">
        <f t="shared" si="0"/>
        <v>44.98</v>
      </c>
      <c r="H18" s="39">
        <f t="shared" si="1"/>
        <v>44.98</v>
      </c>
      <c r="I18" s="40">
        <f t="shared" si="2"/>
        <v>0</v>
      </c>
    </row>
    <row r="19" spans="1:9" x14ac:dyDescent="0.25">
      <c r="A19" s="36" t="s">
        <v>179</v>
      </c>
      <c r="B19" s="37" t="s">
        <v>2</v>
      </c>
      <c r="C19" s="38">
        <v>34.89</v>
      </c>
      <c r="D19" s="38">
        <v>34.979999999999997</v>
      </c>
      <c r="E19" s="52">
        <v>34.979999999999997</v>
      </c>
      <c r="F19" s="57"/>
      <c r="G19" s="39">
        <f t="shared" si="0"/>
        <v>34.979999999999997</v>
      </c>
      <c r="H19" s="39">
        <f t="shared" si="1"/>
        <v>34.89</v>
      </c>
      <c r="I19" s="40">
        <f t="shared" si="2"/>
        <v>2.579535683576939E-3</v>
      </c>
    </row>
    <row r="20" spans="1:9" x14ac:dyDescent="0.25">
      <c r="A20" s="36" t="s">
        <v>177</v>
      </c>
      <c r="B20" s="37" t="s">
        <v>2</v>
      </c>
      <c r="C20" s="38">
        <v>34.89</v>
      </c>
      <c r="D20" s="38">
        <v>37.979999999999997</v>
      </c>
      <c r="E20" s="52">
        <v>34.979999999999997</v>
      </c>
      <c r="F20" s="57"/>
      <c r="G20" s="39">
        <f t="shared" si="0"/>
        <v>37.979999999999997</v>
      </c>
      <c r="H20" s="39">
        <f t="shared" si="1"/>
        <v>34.89</v>
      </c>
      <c r="I20" s="40">
        <f t="shared" si="2"/>
        <v>8.8564058469475349E-2</v>
      </c>
    </row>
    <row r="21" spans="1:9" x14ac:dyDescent="0.25">
      <c r="A21" s="36" t="s">
        <v>178</v>
      </c>
      <c r="B21" s="37" t="s">
        <v>184</v>
      </c>
      <c r="C21" s="38">
        <v>26.98</v>
      </c>
      <c r="D21" s="38"/>
      <c r="E21" s="52">
        <v>26.98</v>
      </c>
      <c r="F21" s="57"/>
      <c r="G21" s="39">
        <f t="shared" si="0"/>
        <v>26.98</v>
      </c>
      <c r="H21" s="39">
        <f t="shared" si="1"/>
        <v>26.98</v>
      </c>
      <c r="I21" s="40">
        <f t="shared" si="2"/>
        <v>0</v>
      </c>
    </row>
    <row r="22" spans="1:9" x14ac:dyDescent="0.25">
      <c r="A22" s="36" t="s">
        <v>10</v>
      </c>
      <c r="B22" s="37" t="s">
        <v>53</v>
      </c>
      <c r="C22" s="38">
        <v>26.98</v>
      </c>
      <c r="D22" s="38"/>
      <c r="E22" s="52">
        <v>26.98</v>
      </c>
      <c r="F22" s="57"/>
      <c r="G22" s="39">
        <f t="shared" si="0"/>
        <v>26.98</v>
      </c>
      <c r="H22" s="39">
        <f t="shared" si="1"/>
        <v>26.98</v>
      </c>
      <c r="I22" s="40">
        <f t="shared" si="2"/>
        <v>0</v>
      </c>
    </row>
    <row r="23" spans="1:9" x14ac:dyDescent="0.25">
      <c r="A23" s="54" t="s">
        <v>11</v>
      </c>
      <c r="B23" s="55"/>
      <c r="C23" s="55"/>
      <c r="D23" s="55"/>
      <c r="E23" s="55"/>
      <c r="F23" s="55"/>
      <c r="G23" s="55"/>
      <c r="H23" s="55"/>
      <c r="I23" s="56"/>
    </row>
    <row r="24" spans="1:9" x14ac:dyDescent="0.25">
      <c r="A24" s="36" t="s">
        <v>175</v>
      </c>
      <c r="B24" s="37" t="s">
        <v>7</v>
      </c>
      <c r="C24" s="38">
        <v>53.64</v>
      </c>
      <c r="D24" s="38">
        <v>52.29</v>
      </c>
      <c r="E24" s="53"/>
      <c r="F24" s="57"/>
      <c r="G24" s="39">
        <f>LARGE(C24:D24,1)</f>
        <v>53.64</v>
      </c>
      <c r="H24" s="39">
        <f>SMALL(C24:D24,1)</f>
        <v>52.29</v>
      </c>
      <c r="I24" s="40">
        <f t="shared" si="2"/>
        <v>2.5817555938037806E-2</v>
      </c>
    </row>
    <row r="25" spans="1:9" x14ac:dyDescent="0.25">
      <c r="A25" s="36" t="s">
        <v>13</v>
      </c>
      <c r="B25" s="37" t="s">
        <v>146</v>
      </c>
      <c r="C25" s="38">
        <v>55.75</v>
      </c>
      <c r="D25" s="38">
        <v>52.99</v>
      </c>
      <c r="E25" s="53">
        <v>62.9</v>
      </c>
      <c r="F25" s="57"/>
      <c r="G25" s="39">
        <f>LARGE(C25:D25,1)</f>
        <v>55.75</v>
      </c>
      <c r="H25" s="39">
        <f>SMALL(C25:D25,1)</f>
        <v>52.99</v>
      </c>
      <c r="I25" s="40">
        <f t="shared" ref="I25:I41" si="3">(G25/H25)-1</f>
        <v>5.2085299113040051E-2</v>
      </c>
    </row>
    <row r="26" spans="1:9" x14ac:dyDescent="0.25">
      <c r="A26" s="36" t="s">
        <v>11</v>
      </c>
      <c r="B26" s="37" t="s">
        <v>28</v>
      </c>
      <c r="C26" s="38">
        <v>55.35</v>
      </c>
      <c r="D26" s="38">
        <v>58.79</v>
      </c>
      <c r="E26" s="53"/>
      <c r="F26" s="57"/>
      <c r="G26" s="39">
        <f>LARGE(C26:D26,1)</f>
        <v>58.79</v>
      </c>
      <c r="H26" s="39">
        <f>SMALL(C26:D26,1)</f>
        <v>55.35</v>
      </c>
      <c r="I26" s="40">
        <f t="shared" si="3"/>
        <v>6.214995483288166E-2</v>
      </c>
    </row>
    <row r="27" spans="1:9" x14ac:dyDescent="0.25">
      <c r="A27" s="36" t="s">
        <v>14</v>
      </c>
      <c r="B27" s="37" t="s">
        <v>147</v>
      </c>
      <c r="C27" s="38">
        <v>77.900000000000006</v>
      </c>
      <c r="D27" s="38">
        <v>76.790000000000006</v>
      </c>
      <c r="E27" s="53">
        <v>79.98</v>
      </c>
      <c r="F27" s="57"/>
      <c r="G27" s="39">
        <f>LARGE(C27:D27,1)</f>
        <v>77.900000000000006</v>
      </c>
      <c r="H27" s="39">
        <f>SMALL(C27:D27,1)</f>
        <v>76.790000000000006</v>
      </c>
      <c r="I27" s="40">
        <f t="shared" si="3"/>
        <v>1.4455007162391009E-2</v>
      </c>
    </row>
    <row r="28" spans="1:9" x14ac:dyDescent="0.25">
      <c r="A28" s="36" t="s">
        <v>15</v>
      </c>
      <c r="B28" s="37" t="s">
        <v>148</v>
      </c>
      <c r="C28" s="38">
        <v>77.900000000000006</v>
      </c>
      <c r="D28" s="38">
        <v>76.69</v>
      </c>
      <c r="E28" s="53">
        <v>79.98</v>
      </c>
      <c r="F28" s="58"/>
      <c r="G28" s="39">
        <f>LARGE(C28:D28,1)</f>
        <v>77.900000000000006</v>
      </c>
      <c r="H28" s="39">
        <f>SMALL(C28:D28,1)</f>
        <v>76.69</v>
      </c>
      <c r="I28" s="40">
        <f t="shared" si="3"/>
        <v>1.5777806754466051E-2</v>
      </c>
    </row>
    <row r="29" spans="1:9" x14ac:dyDescent="0.25">
      <c r="A29" s="54" t="s">
        <v>17</v>
      </c>
      <c r="B29" s="55"/>
      <c r="C29" s="55"/>
      <c r="D29" s="55"/>
      <c r="E29" s="55"/>
      <c r="F29" s="55"/>
      <c r="G29" s="55"/>
      <c r="H29" s="55"/>
      <c r="I29" s="56"/>
    </row>
    <row r="30" spans="1:9" x14ac:dyDescent="0.25">
      <c r="A30" s="36" t="s">
        <v>173</v>
      </c>
      <c r="B30" s="37" t="s">
        <v>7</v>
      </c>
      <c r="C30" s="38">
        <v>40.79</v>
      </c>
      <c r="D30" s="38">
        <v>39.9</v>
      </c>
      <c r="E30" s="53">
        <v>37.9</v>
      </c>
      <c r="F30" s="57"/>
      <c r="G30" s="39">
        <f t="shared" ref="G30:G38" si="4">LARGE(C30:D30,1)</f>
        <v>40.79</v>
      </c>
      <c r="H30" s="39">
        <f t="shared" ref="H30:H38" si="5">SMALL(C30:D30,1)</f>
        <v>39.9</v>
      </c>
      <c r="I30" s="40">
        <f t="shared" si="3"/>
        <v>2.2305764411027607E-2</v>
      </c>
    </row>
    <row r="31" spans="1:9" x14ac:dyDescent="0.25">
      <c r="A31" s="36" t="s">
        <v>19</v>
      </c>
      <c r="B31" s="37" t="s">
        <v>149</v>
      </c>
      <c r="C31" s="38">
        <v>31.49</v>
      </c>
      <c r="D31" s="38">
        <v>32.49</v>
      </c>
      <c r="E31" s="53">
        <v>31.49</v>
      </c>
      <c r="F31" s="57"/>
      <c r="G31" s="39">
        <f t="shared" si="4"/>
        <v>32.49</v>
      </c>
      <c r="H31" s="39">
        <f t="shared" si="5"/>
        <v>31.49</v>
      </c>
      <c r="I31" s="40">
        <f t="shared" si="3"/>
        <v>3.1756113051762513E-2</v>
      </c>
    </row>
    <row r="32" spans="1:9" x14ac:dyDescent="0.25">
      <c r="A32" s="36" t="s">
        <v>22</v>
      </c>
      <c r="B32" s="37" t="s">
        <v>27</v>
      </c>
      <c r="C32" s="38">
        <v>31.29</v>
      </c>
      <c r="D32" s="38">
        <v>32.49</v>
      </c>
      <c r="E32" s="53">
        <v>32.49</v>
      </c>
      <c r="F32" s="57"/>
      <c r="G32" s="39">
        <f t="shared" si="4"/>
        <v>32.49</v>
      </c>
      <c r="H32" s="39">
        <f t="shared" si="5"/>
        <v>31.29</v>
      </c>
      <c r="I32" s="40">
        <f t="shared" si="3"/>
        <v>3.8350910834132446E-2</v>
      </c>
    </row>
    <row r="33" spans="1:9" x14ac:dyDescent="0.25">
      <c r="A33" s="36" t="s">
        <v>144</v>
      </c>
      <c r="B33" s="37" t="s">
        <v>7</v>
      </c>
      <c r="C33" s="38">
        <v>38.1</v>
      </c>
      <c r="D33" s="38">
        <v>39.9</v>
      </c>
      <c r="E33" s="53"/>
      <c r="F33" s="57"/>
      <c r="G33" s="39">
        <f t="shared" si="4"/>
        <v>39.9</v>
      </c>
      <c r="H33" s="39">
        <f t="shared" si="5"/>
        <v>38.1</v>
      </c>
      <c r="I33" s="40">
        <f t="shared" si="3"/>
        <v>4.7244094488188892E-2</v>
      </c>
    </row>
    <row r="34" spans="1:9" x14ac:dyDescent="0.25">
      <c r="A34" s="36" t="s">
        <v>24</v>
      </c>
      <c r="B34" s="37" t="s">
        <v>53</v>
      </c>
      <c r="C34" s="38">
        <v>31.29</v>
      </c>
      <c r="D34" s="38">
        <v>32.49</v>
      </c>
      <c r="E34" s="53"/>
      <c r="F34" s="57"/>
      <c r="G34" s="39">
        <f t="shared" si="4"/>
        <v>32.49</v>
      </c>
      <c r="H34" s="39">
        <f t="shared" si="5"/>
        <v>31.29</v>
      </c>
      <c r="I34" s="40">
        <f t="shared" si="3"/>
        <v>3.8350910834132446E-2</v>
      </c>
    </row>
    <row r="35" spans="1:9" x14ac:dyDescent="0.25">
      <c r="A35" s="36" t="s">
        <v>93</v>
      </c>
      <c r="B35" s="37" t="s">
        <v>70</v>
      </c>
      <c r="C35" s="38">
        <v>38.99</v>
      </c>
      <c r="D35" s="38">
        <v>39.79</v>
      </c>
      <c r="E35" s="53">
        <v>39.99</v>
      </c>
      <c r="F35" s="57"/>
      <c r="G35" s="39">
        <f t="shared" si="4"/>
        <v>39.79</v>
      </c>
      <c r="H35" s="39">
        <f t="shared" si="5"/>
        <v>38.99</v>
      </c>
      <c r="I35" s="40">
        <f t="shared" si="3"/>
        <v>2.0518081559374179E-2</v>
      </c>
    </row>
    <row r="36" spans="1:9" x14ac:dyDescent="0.25">
      <c r="A36" s="36" t="s">
        <v>25</v>
      </c>
      <c r="B36" s="37" t="s">
        <v>31</v>
      </c>
      <c r="C36" s="38">
        <v>38.99</v>
      </c>
      <c r="D36" s="38">
        <v>40.9</v>
      </c>
      <c r="E36" s="53"/>
      <c r="F36" s="57"/>
      <c r="G36" s="39">
        <f t="shared" si="4"/>
        <v>40.9</v>
      </c>
      <c r="H36" s="39">
        <f t="shared" si="5"/>
        <v>38.99</v>
      </c>
      <c r="I36" s="40">
        <f t="shared" si="3"/>
        <v>4.8986919723005728E-2</v>
      </c>
    </row>
    <row r="37" spans="1:9" x14ac:dyDescent="0.25">
      <c r="A37" s="36" t="s">
        <v>26</v>
      </c>
      <c r="B37" s="37" t="s">
        <v>70</v>
      </c>
      <c r="C37" s="38">
        <v>40.79</v>
      </c>
      <c r="D37" s="38">
        <v>40.9</v>
      </c>
      <c r="E37" s="53">
        <v>39.99</v>
      </c>
      <c r="F37" s="57"/>
      <c r="G37" s="39">
        <f t="shared" si="4"/>
        <v>40.9</v>
      </c>
      <c r="H37" s="39">
        <f t="shared" si="5"/>
        <v>40.79</v>
      </c>
      <c r="I37" s="40">
        <f t="shared" si="3"/>
        <v>2.6967393969110631E-3</v>
      </c>
    </row>
    <row r="38" spans="1:9" x14ac:dyDescent="0.25">
      <c r="A38" s="36" t="s">
        <v>74</v>
      </c>
      <c r="B38" s="37" t="s">
        <v>70</v>
      </c>
      <c r="C38" s="38">
        <v>40.79</v>
      </c>
      <c r="D38" s="38">
        <v>40.9</v>
      </c>
      <c r="E38" s="53">
        <v>39.99</v>
      </c>
      <c r="F38" s="58"/>
      <c r="G38" s="39">
        <f t="shared" si="4"/>
        <v>40.9</v>
      </c>
      <c r="H38" s="39">
        <f t="shared" si="5"/>
        <v>40.79</v>
      </c>
      <c r="I38" s="40">
        <f t="shared" si="3"/>
        <v>2.6967393969110631E-3</v>
      </c>
    </row>
    <row r="39" spans="1:9" x14ac:dyDescent="0.25">
      <c r="A39" s="54" t="s">
        <v>32</v>
      </c>
      <c r="B39" s="55"/>
      <c r="C39" s="55"/>
      <c r="D39" s="55"/>
      <c r="E39" s="55"/>
      <c r="F39" s="55"/>
      <c r="G39" s="55"/>
      <c r="H39" s="55"/>
      <c r="I39" s="56"/>
    </row>
    <row r="40" spans="1:9" x14ac:dyDescent="0.25">
      <c r="A40" s="36" t="s">
        <v>33</v>
      </c>
      <c r="B40" s="37" t="s">
        <v>16</v>
      </c>
      <c r="C40" s="38">
        <v>14.99</v>
      </c>
      <c r="D40" s="38">
        <v>16.98</v>
      </c>
      <c r="E40" s="53"/>
      <c r="F40" s="59"/>
      <c r="G40" s="39">
        <f>LARGE(C40:D40,1)</f>
        <v>16.98</v>
      </c>
      <c r="H40" s="39">
        <f>SMALL(C40:D40,1)</f>
        <v>14.99</v>
      </c>
      <c r="I40" s="40">
        <f t="shared" si="3"/>
        <v>0.13275517011340887</v>
      </c>
    </row>
    <row r="41" spans="1:9" x14ac:dyDescent="0.25">
      <c r="A41" s="36" t="s">
        <v>75</v>
      </c>
      <c r="B41" s="37" t="s">
        <v>27</v>
      </c>
      <c r="C41" s="38">
        <v>14.99</v>
      </c>
      <c r="D41" s="38">
        <v>16.98</v>
      </c>
      <c r="E41" s="53"/>
      <c r="F41" s="58"/>
      <c r="G41" s="39">
        <f>LARGE(C41:D41,1)</f>
        <v>16.98</v>
      </c>
      <c r="H41" s="39">
        <f>SMALL(C41:D41,1)</f>
        <v>14.99</v>
      </c>
      <c r="I41" s="40">
        <f t="shared" si="3"/>
        <v>0.13275517011340887</v>
      </c>
    </row>
    <row r="42" spans="1:9" x14ac:dyDescent="0.25">
      <c r="A42" s="54" t="s">
        <v>35</v>
      </c>
      <c r="B42" s="55"/>
      <c r="C42" s="55"/>
      <c r="D42" s="55"/>
      <c r="E42" s="55"/>
      <c r="F42" s="55"/>
      <c r="G42" s="55"/>
      <c r="H42" s="55"/>
      <c r="I42" s="56"/>
    </row>
    <row r="43" spans="1:9" x14ac:dyDescent="0.25">
      <c r="A43" s="36" t="s">
        <v>36</v>
      </c>
      <c r="B43" s="37" t="s">
        <v>181</v>
      </c>
      <c r="C43" s="38">
        <v>33.99</v>
      </c>
      <c r="D43" s="38">
        <v>33.89</v>
      </c>
      <c r="E43" s="53">
        <v>32.590000000000003</v>
      </c>
      <c r="F43" s="57"/>
      <c r="G43" s="39">
        <f t="shared" ref="G43:G55" si="6">LARGE(C43:D43,1)</f>
        <v>33.99</v>
      </c>
      <c r="H43" s="39">
        <f t="shared" ref="H43:H55" si="7">SMALL(C43:D43,1)</f>
        <v>33.89</v>
      </c>
      <c r="I43" s="40">
        <f>(G43/H43)-1</f>
        <v>2.9507229271172886E-3</v>
      </c>
    </row>
    <row r="44" spans="1:9" x14ac:dyDescent="0.25">
      <c r="A44" s="36" t="s">
        <v>37</v>
      </c>
      <c r="B44" s="37" t="s">
        <v>29</v>
      </c>
      <c r="C44" s="38">
        <v>45.99</v>
      </c>
      <c r="D44" s="38">
        <v>44.78</v>
      </c>
      <c r="E44" s="53">
        <v>42.98</v>
      </c>
      <c r="F44" s="57"/>
      <c r="G44" s="39">
        <f t="shared" si="6"/>
        <v>45.99</v>
      </c>
      <c r="H44" s="39">
        <f t="shared" si="7"/>
        <v>44.78</v>
      </c>
      <c r="I44" s="40">
        <f t="shared" ref="I44:I51" si="8">(G44/H44)-1</f>
        <v>2.7020991514068893E-2</v>
      </c>
    </row>
    <row r="45" spans="1:9" x14ac:dyDescent="0.25">
      <c r="A45" s="36" t="s">
        <v>40</v>
      </c>
      <c r="B45" s="37" t="s">
        <v>29</v>
      </c>
      <c r="C45" s="38">
        <v>45.91</v>
      </c>
      <c r="D45" s="38">
        <v>44.78</v>
      </c>
      <c r="E45" s="53">
        <v>44.78</v>
      </c>
      <c r="F45" s="57"/>
      <c r="G45" s="39">
        <f t="shared" si="6"/>
        <v>45.91</v>
      </c>
      <c r="H45" s="39">
        <f t="shared" si="7"/>
        <v>44.78</v>
      </c>
      <c r="I45" s="40">
        <f t="shared" si="8"/>
        <v>2.5234479678427846E-2</v>
      </c>
    </row>
    <row r="46" spans="1:9" x14ac:dyDescent="0.25">
      <c r="A46" s="36" t="s">
        <v>43</v>
      </c>
      <c r="B46" s="37" t="s">
        <v>134</v>
      </c>
      <c r="C46" s="38">
        <v>40.9</v>
      </c>
      <c r="D46" s="38">
        <v>56.49</v>
      </c>
      <c r="E46" s="53">
        <v>40.9</v>
      </c>
      <c r="F46" s="57"/>
      <c r="G46" s="39">
        <f t="shared" si="6"/>
        <v>56.49</v>
      </c>
      <c r="H46" s="39">
        <f t="shared" si="7"/>
        <v>40.9</v>
      </c>
      <c r="I46" s="40">
        <f t="shared" si="8"/>
        <v>0.38117359413202934</v>
      </c>
    </row>
    <row r="47" spans="1:9" x14ac:dyDescent="0.25">
      <c r="A47" s="36" t="s">
        <v>77</v>
      </c>
      <c r="B47" s="37" t="s">
        <v>30</v>
      </c>
      <c r="C47" s="38">
        <v>31.9</v>
      </c>
      <c r="D47" s="38">
        <v>32.39</v>
      </c>
      <c r="E47" s="53">
        <v>30.99</v>
      </c>
      <c r="F47" s="57"/>
      <c r="G47" s="39">
        <f t="shared" si="6"/>
        <v>32.39</v>
      </c>
      <c r="H47" s="39">
        <f t="shared" si="7"/>
        <v>31.9</v>
      </c>
      <c r="I47" s="40">
        <f t="shared" si="8"/>
        <v>1.5360501567398099E-2</v>
      </c>
    </row>
    <row r="48" spans="1:9" x14ac:dyDescent="0.25">
      <c r="A48" s="36" t="s">
        <v>182</v>
      </c>
      <c r="B48" s="37" t="s">
        <v>134</v>
      </c>
      <c r="C48" s="38">
        <v>40.9</v>
      </c>
      <c r="D48" s="38">
        <v>44.98</v>
      </c>
      <c r="E48" s="53">
        <v>44.98</v>
      </c>
      <c r="F48" s="57"/>
      <c r="G48" s="39">
        <f t="shared" si="6"/>
        <v>44.98</v>
      </c>
      <c r="H48" s="39">
        <f t="shared" si="7"/>
        <v>40.9</v>
      </c>
      <c r="I48" s="40">
        <f t="shared" si="8"/>
        <v>9.975550122249377E-2</v>
      </c>
    </row>
    <row r="49" spans="1:9" x14ac:dyDescent="0.25">
      <c r="A49" s="36" t="s">
        <v>36</v>
      </c>
      <c r="B49" s="37" t="s">
        <v>54</v>
      </c>
      <c r="C49" s="38">
        <v>40.9</v>
      </c>
      <c r="D49" s="38"/>
      <c r="E49" s="53">
        <v>44.98</v>
      </c>
      <c r="F49" s="57"/>
      <c r="G49" s="39">
        <f t="shared" si="6"/>
        <v>40.9</v>
      </c>
      <c r="H49" s="39">
        <f t="shared" si="7"/>
        <v>40.9</v>
      </c>
      <c r="I49" s="40">
        <f t="shared" si="8"/>
        <v>0</v>
      </c>
    </row>
    <row r="50" spans="1:9" x14ac:dyDescent="0.25">
      <c r="A50" s="36" t="s">
        <v>89</v>
      </c>
      <c r="B50" s="37" t="s">
        <v>183</v>
      </c>
      <c r="C50" s="38">
        <v>52.09</v>
      </c>
      <c r="D50" s="38"/>
      <c r="E50" s="53">
        <v>56.49</v>
      </c>
      <c r="F50" s="57"/>
      <c r="G50" s="39">
        <f t="shared" si="6"/>
        <v>52.09</v>
      </c>
      <c r="H50" s="39">
        <f t="shared" si="7"/>
        <v>52.09</v>
      </c>
      <c r="I50" s="40">
        <f t="shared" si="8"/>
        <v>0</v>
      </c>
    </row>
    <row r="51" spans="1:9" x14ac:dyDescent="0.25">
      <c r="A51" s="36" t="s">
        <v>45</v>
      </c>
      <c r="B51" s="37" t="s">
        <v>174</v>
      </c>
      <c r="C51" s="38">
        <v>25.29</v>
      </c>
      <c r="D51" s="38"/>
      <c r="E51" s="53">
        <v>24.98</v>
      </c>
      <c r="F51" s="57"/>
      <c r="G51" s="39">
        <f t="shared" si="6"/>
        <v>25.29</v>
      </c>
      <c r="H51" s="39">
        <f t="shared" si="7"/>
        <v>25.29</v>
      </c>
      <c r="I51" s="40">
        <f t="shared" si="8"/>
        <v>0</v>
      </c>
    </row>
    <row r="52" spans="1:9" x14ac:dyDescent="0.25">
      <c r="A52" s="36" t="s">
        <v>48</v>
      </c>
      <c r="B52" s="37" t="s">
        <v>174</v>
      </c>
      <c r="C52" s="38">
        <v>25.95</v>
      </c>
      <c r="D52" s="38"/>
      <c r="E52" s="53">
        <v>24.98</v>
      </c>
      <c r="F52" s="57"/>
      <c r="G52" s="39">
        <f t="shared" si="6"/>
        <v>25.95</v>
      </c>
      <c r="H52" s="39">
        <f t="shared" si="7"/>
        <v>25.95</v>
      </c>
      <c r="I52" s="40">
        <f t="shared" ref="I52:I61" si="9">(G52/H52)-1</f>
        <v>0</v>
      </c>
    </row>
    <row r="53" spans="1:9" x14ac:dyDescent="0.25">
      <c r="A53" s="36" t="s">
        <v>51</v>
      </c>
      <c r="B53" s="37" t="s">
        <v>55</v>
      </c>
      <c r="C53" s="38">
        <v>30.9</v>
      </c>
      <c r="D53" s="38">
        <v>33.979999999999997</v>
      </c>
      <c r="E53" s="53">
        <v>33.979999999999997</v>
      </c>
      <c r="F53" s="57"/>
      <c r="G53" s="39">
        <f t="shared" si="6"/>
        <v>33.979999999999997</v>
      </c>
      <c r="H53" s="39">
        <f t="shared" si="7"/>
        <v>30.9</v>
      </c>
      <c r="I53" s="40">
        <f t="shared" si="9"/>
        <v>9.967637540453067E-2</v>
      </c>
    </row>
    <row r="54" spans="1:9" x14ac:dyDescent="0.25">
      <c r="A54" s="36" t="s">
        <v>135</v>
      </c>
      <c r="B54" s="37" t="s">
        <v>79</v>
      </c>
      <c r="C54" s="38">
        <v>40.9</v>
      </c>
      <c r="D54" s="38"/>
      <c r="E54" s="53">
        <v>40.9</v>
      </c>
      <c r="F54" s="57"/>
      <c r="G54" s="39">
        <f t="shared" si="6"/>
        <v>40.9</v>
      </c>
      <c r="H54" s="39">
        <f t="shared" si="7"/>
        <v>40.9</v>
      </c>
      <c r="I54" s="40">
        <f t="shared" si="9"/>
        <v>0</v>
      </c>
    </row>
    <row r="55" spans="1:9" x14ac:dyDescent="0.25">
      <c r="A55" s="36" t="s">
        <v>52</v>
      </c>
      <c r="B55" s="37" t="s">
        <v>185</v>
      </c>
      <c r="C55" s="38">
        <v>30.9</v>
      </c>
      <c r="D55" s="38"/>
      <c r="E55" s="53">
        <v>33.979999999999997</v>
      </c>
      <c r="F55" s="58"/>
      <c r="G55" s="39">
        <f t="shared" si="6"/>
        <v>30.9</v>
      </c>
      <c r="H55" s="39">
        <f t="shared" si="7"/>
        <v>30.9</v>
      </c>
      <c r="I55" s="40">
        <f t="shared" si="9"/>
        <v>0</v>
      </c>
    </row>
    <row r="56" spans="1:9" x14ac:dyDescent="0.25">
      <c r="A56" s="54" t="s">
        <v>59</v>
      </c>
      <c r="B56" s="55"/>
      <c r="C56" s="55"/>
      <c r="D56" s="55"/>
      <c r="E56" s="55"/>
      <c r="F56" s="55"/>
      <c r="G56" s="55"/>
      <c r="H56" s="55"/>
      <c r="I56" s="56"/>
    </row>
    <row r="57" spans="1:9" x14ac:dyDescent="0.25">
      <c r="A57" s="36" t="s">
        <v>145</v>
      </c>
      <c r="B57" s="37" t="s">
        <v>7</v>
      </c>
      <c r="C57" s="38">
        <v>38.1</v>
      </c>
      <c r="D57" s="38"/>
      <c r="E57" s="52">
        <v>38.1</v>
      </c>
      <c r="F57" s="59"/>
      <c r="G57" s="39">
        <f t="shared" ref="G57:G61" si="10">LARGE(C57:E57,1)</f>
        <v>38.1</v>
      </c>
      <c r="H57" s="39">
        <f t="shared" ref="H57:H61" si="11">SMALL(C57:E57,1)</f>
        <v>38.1</v>
      </c>
      <c r="I57" s="40">
        <f t="shared" si="9"/>
        <v>0</v>
      </c>
    </row>
    <row r="58" spans="1:9" x14ac:dyDescent="0.25">
      <c r="A58" s="36" t="s">
        <v>62</v>
      </c>
      <c r="B58" s="37" t="s">
        <v>186</v>
      </c>
      <c r="C58" s="38">
        <v>29.38</v>
      </c>
      <c r="D58" s="38"/>
      <c r="E58" s="52">
        <v>29.38</v>
      </c>
      <c r="F58" s="57"/>
      <c r="G58" s="39">
        <f t="shared" si="10"/>
        <v>29.38</v>
      </c>
      <c r="H58" s="39">
        <f t="shared" si="11"/>
        <v>29.38</v>
      </c>
      <c r="I58" s="40">
        <f t="shared" si="9"/>
        <v>0</v>
      </c>
    </row>
    <row r="59" spans="1:9" x14ac:dyDescent="0.25">
      <c r="A59" s="36" t="s">
        <v>63</v>
      </c>
      <c r="B59" s="37" t="s">
        <v>187</v>
      </c>
      <c r="C59" s="38">
        <v>38.9</v>
      </c>
      <c r="D59" s="38"/>
      <c r="E59" s="52">
        <v>37.9</v>
      </c>
      <c r="F59" s="57"/>
      <c r="G59" s="39">
        <f t="shared" si="10"/>
        <v>38.9</v>
      </c>
      <c r="H59" s="39">
        <f t="shared" si="11"/>
        <v>37.9</v>
      </c>
      <c r="I59" s="40">
        <f t="shared" si="9"/>
        <v>2.638522427440626E-2</v>
      </c>
    </row>
    <row r="60" spans="1:9" x14ac:dyDescent="0.25">
      <c r="A60" s="36" t="s">
        <v>66</v>
      </c>
      <c r="B60" s="37" t="s">
        <v>70</v>
      </c>
      <c r="C60" s="38">
        <v>37.979999999999997</v>
      </c>
      <c r="D60" s="38"/>
      <c r="E60" s="52">
        <v>37.979999999999997</v>
      </c>
      <c r="F60" s="57"/>
      <c r="G60" s="39">
        <f t="shared" si="10"/>
        <v>37.979999999999997</v>
      </c>
      <c r="H60" s="39">
        <f t="shared" si="11"/>
        <v>37.979999999999997</v>
      </c>
      <c r="I60" s="40">
        <f t="shared" si="9"/>
        <v>0</v>
      </c>
    </row>
    <row r="61" spans="1:9" x14ac:dyDescent="0.25">
      <c r="A61" s="36" t="s">
        <v>67</v>
      </c>
      <c r="B61" s="37" t="s">
        <v>128</v>
      </c>
      <c r="C61" s="38">
        <v>31.9</v>
      </c>
      <c r="D61" s="38"/>
      <c r="E61" s="52">
        <v>25.35</v>
      </c>
      <c r="F61" s="57"/>
      <c r="G61" s="39">
        <f t="shared" si="10"/>
        <v>31.9</v>
      </c>
      <c r="H61" s="39">
        <f t="shared" si="11"/>
        <v>25.35</v>
      </c>
      <c r="I61" s="40">
        <f t="shared" si="9"/>
        <v>0.25838264299802738</v>
      </c>
    </row>
    <row r="62" spans="1:9" ht="15" customHeight="1" x14ac:dyDescent="0.25">
      <c r="A62" s="67" t="s">
        <v>98</v>
      </c>
      <c r="B62" s="68"/>
      <c r="C62" s="68"/>
      <c r="D62" s="68"/>
      <c r="E62" s="68"/>
      <c r="F62" s="68"/>
      <c r="G62" s="68"/>
      <c r="H62" s="68"/>
      <c r="I62" s="69"/>
    </row>
    <row r="63" spans="1:9" ht="15" customHeight="1" x14ac:dyDescent="0.25">
      <c r="A63" s="70"/>
      <c r="B63" s="71"/>
      <c r="C63" s="71"/>
      <c r="D63" s="71"/>
      <c r="E63" s="71"/>
      <c r="F63" s="71"/>
      <c r="G63" s="71"/>
      <c r="H63" s="71"/>
      <c r="I63" s="72"/>
    </row>
    <row r="64" spans="1:9" x14ac:dyDescent="0.25">
      <c r="A64" s="54" t="s">
        <v>4</v>
      </c>
      <c r="B64" s="55"/>
      <c r="C64" s="55"/>
      <c r="D64" s="55"/>
      <c r="E64" s="55"/>
      <c r="F64" s="55"/>
      <c r="G64" s="55"/>
      <c r="H64" s="55"/>
      <c r="I64" s="56"/>
    </row>
    <row r="65" spans="1:9" x14ac:dyDescent="0.25">
      <c r="A65" s="36" t="s">
        <v>99</v>
      </c>
      <c r="B65" s="37" t="s">
        <v>2</v>
      </c>
      <c r="C65" s="38">
        <v>3.79</v>
      </c>
      <c r="D65" s="38">
        <v>3.8</v>
      </c>
      <c r="E65" s="53">
        <v>3.69</v>
      </c>
      <c r="F65" s="59"/>
      <c r="G65" s="39">
        <f>LARGE(C65:D65,1)</f>
        <v>3.8</v>
      </c>
      <c r="H65" s="39">
        <f>SMALL(C65:D65,1)</f>
        <v>3.79</v>
      </c>
      <c r="I65" s="40">
        <f t="shared" ref="I65:I93" si="12">(G65/H65)-1</f>
        <v>2.6385224274405594E-3</v>
      </c>
    </row>
    <row r="66" spans="1:9" x14ac:dyDescent="0.25">
      <c r="A66" s="36" t="s">
        <v>100</v>
      </c>
      <c r="B66" s="37" t="s">
        <v>2</v>
      </c>
      <c r="C66" s="38">
        <v>3.79</v>
      </c>
      <c r="D66" s="38"/>
      <c r="E66" s="53">
        <v>3.69</v>
      </c>
      <c r="F66" s="57"/>
      <c r="G66" s="39">
        <f>LARGE(C66:D66,1)</f>
        <v>3.79</v>
      </c>
      <c r="H66" s="39">
        <f>SMALL(C66:D66,1)</f>
        <v>3.79</v>
      </c>
      <c r="I66" s="40">
        <f t="shared" si="12"/>
        <v>0</v>
      </c>
    </row>
    <row r="67" spans="1:9" x14ac:dyDescent="0.25">
      <c r="A67" s="36" t="s">
        <v>101</v>
      </c>
      <c r="B67" s="37" t="s">
        <v>2</v>
      </c>
      <c r="C67" s="38">
        <v>3.79</v>
      </c>
      <c r="D67" s="38"/>
      <c r="E67" s="53">
        <v>3.69</v>
      </c>
      <c r="F67" s="57"/>
      <c r="G67" s="39">
        <f>LARGE(C67:D67,1)</f>
        <v>3.79</v>
      </c>
      <c r="H67" s="39">
        <f>SMALL(C67:D67,1)</f>
        <v>3.79</v>
      </c>
      <c r="I67" s="40">
        <f t="shared" si="12"/>
        <v>0</v>
      </c>
    </row>
    <row r="68" spans="1:9" x14ac:dyDescent="0.25">
      <c r="A68" s="36" t="s">
        <v>102</v>
      </c>
      <c r="B68" s="37" t="s">
        <v>2</v>
      </c>
      <c r="C68" s="38"/>
      <c r="D68" s="38">
        <v>3.8</v>
      </c>
      <c r="E68" s="53">
        <v>3.69</v>
      </c>
      <c r="F68" s="57"/>
      <c r="G68" s="39">
        <f>LARGE(C68:D68,1)</f>
        <v>3.8</v>
      </c>
      <c r="H68" s="39">
        <f>SMALL(C68:D68,1)</f>
        <v>3.8</v>
      </c>
      <c r="I68" s="40">
        <f t="shared" si="12"/>
        <v>0</v>
      </c>
    </row>
    <row r="69" spans="1:9" x14ac:dyDescent="0.25">
      <c r="A69" s="54" t="s">
        <v>17</v>
      </c>
      <c r="B69" s="55"/>
      <c r="C69" s="55"/>
      <c r="D69" s="55"/>
      <c r="E69" s="55"/>
      <c r="F69" s="55"/>
      <c r="G69" s="55"/>
      <c r="H69" s="55"/>
      <c r="I69" s="56"/>
    </row>
    <row r="70" spans="1:9" x14ac:dyDescent="0.25">
      <c r="A70" s="36" t="s">
        <v>104</v>
      </c>
      <c r="B70" s="37" t="s">
        <v>105</v>
      </c>
      <c r="C70" s="38">
        <v>3.49</v>
      </c>
      <c r="D70" s="38"/>
      <c r="E70" s="52">
        <v>3.49</v>
      </c>
      <c r="F70" s="59"/>
      <c r="G70" s="39">
        <f t="shared" ref="G70:G71" si="13">LARGE(C70:E70,1)</f>
        <v>3.49</v>
      </c>
      <c r="H70" s="39">
        <f t="shared" ref="H70:H71" si="14">SMALL(C70:E70,1)</f>
        <v>3.49</v>
      </c>
      <c r="I70" s="40">
        <f t="shared" si="12"/>
        <v>0</v>
      </c>
    </row>
    <row r="71" spans="1:9" x14ac:dyDescent="0.25">
      <c r="A71" s="36" t="s">
        <v>99</v>
      </c>
      <c r="B71" s="37" t="s">
        <v>2</v>
      </c>
      <c r="C71" s="38">
        <v>3.49</v>
      </c>
      <c r="D71" s="38"/>
      <c r="E71" s="52">
        <v>3.49</v>
      </c>
      <c r="F71" s="57"/>
      <c r="G71" s="39">
        <f t="shared" si="13"/>
        <v>3.49</v>
      </c>
      <c r="H71" s="39">
        <f t="shared" si="14"/>
        <v>3.49</v>
      </c>
      <c r="I71" s="40">
        <f t="shared" si="12"/>
        <v>0</v>
      </c>
    </row>
    <row r="72" spans="1:9" x14ac:dyDescent="0.25">
      <c r="A72" s="36" t="s">
        <v>100</v>
      </c>
      <c r="B72" s="37" t="s">
        <v>2</v>
      </c>
      <c r="C72" s="38">
        <v>3.49</v>
      </c>
      <c r="D72" s="38">
        <v>3.8</v>
      </c>
      <c r="E72" s="53">
        <v>3.49</v>
      </c>
      <c r="F72" s="57"/>
      <c r="G72" s="39">
        <f t="shared" ref="G72:G81" si="15">LARGE(C72:D72,1)</f>
        <v>3.8</v>
      </c>
      <c r="H72" s="39">
        <f t="shared" ref="H72:H81" si="16">SMALL(C72:D72,1)</f>
        <v>3.49</v>
      </c>
      <c r="I72" s="40">
        <f t="shared" si="12"/>
        <v>8.882521489971329E-2</v>
      </c>
    </row>
    <row r="73" spans="1:9" x14ac:dyDescent="0.25">
      <c r="A73" s="36" t="s">
        <v>22</v>
      </c>
      <c r="B73" s="37" t="s">
        <v>2</v>
      </c>
      <c r="C73" s="38">
        <v>3.49</v>
      </c>
      <c r="D73" s="38">
        <v>3.29</v>
      </c>
      <c r="E73" s="53">
        <v>3.49</v>
      </c>
      <c r="F73" s="57"/>
      <c r="G73" s="39">
        <f t="shared" si="15"/>
        <v>3.49</v>
      </c>
      <c r="H73" s="39">
        <f t="shared" si="16"/>
        <v>3.29</v>
      </c>
      <c r="I73" s="40">
        <f t="shared" si="12"/>
        <v>6.0790273556231122E-2</v>
      </c>
    </row>
    <row r="74" spans="1:9" x14ac:dyDescent="0.25">
      <c r="A74" s="36" t="s">
        <v>103</v>
      </c>
      <c r="B74" s="37" t="s">
        <v>2</v>
      </c>
      <c r="C74" s="38">
        <v>3.49</v>
      </c>
      <c r="D74" s="38">
        <v>3.29</v>
      </c>
      <c r="E74" s="53">
        <v>3.49</v>
      </c>
      <c r="F74" s="57"/>
      <c r="G74" s="39">
        <f t="shared" si="15"/>
        <v>3.49</v>
      </c>
      <c r="H74" s="39">
        <f t="shared" si="16"/>
        <v>3.29</v>
      </c>
      <c r="I74" s="40">
        <f t="shared" si="12"/>
        <v>6.0790273556231122E-2</v>
      </c>
    </row>
    <row r="75" spans="1:9" x14ac:dyDescent="0.25">
      <c r="A75" s="36" t="s">
        <v>106</v>
      </c>
      <c r="B75" s="37" t="s">
        <v>2</v>
      </c>
      <c r="C75" s="38">
        <v>3.49</v>
      </c>
      <c r="D75" s="38">
        <v>3.5</v>
      </c>
      <c r="E75" s="53">
        <v>3.49</v>
      </c>
      <c r="F75" s="57"/>
      <c r="G75" s="39">
        <f t="shared" si="15"/>
        <v>3.5</v>
      </c>
      <c r="H75" s="39">
        <f t="shared" si="16"/>
        <v>3.49</v>
      </c>
      <c r="I75" s="40">
        <f t="shared" si="12"/>
        <v>2.8653295128939771E-3</v>
      </c>
    </row>
    <row r="76" spans="1:9" x14ac:dyDescent="0.25">
      <c r="A76" s="36" t="s">
        <v>107</v>
      </c>
      <c r="B76" s="37" t="s">
        <v>2</v>
      </c>
      <c r="C76" s="38">
        <v>3.49</v>
      </c>
      <c r="D76" s="38">
        <v>4.99</v>
      </c>
      <c r="E76" s="53">
        <v>3.49</v>
      </c>
      <c r="F76" s="57"/>
      <c r="G76" s="39">
        <f t="shared" si="15"/>
        <v>4.99</v>
      </c>
      <c r="H76" s="39">
        <f t="shared" si="16"/>
        <v>3.49</v>
      </c>
      <c r="I76" s="40">
        <f t="shared" si="12"/>
        <v>0.42979942693409745</v>
      </c>
    </row>
    <row r="77" spans="1:9" x14ac:dyDescent="0.25">
      <c r="A77" s="36" t="s">
        <v>108</v>
      </c>
      <c r="B77" s="37" t="s">
        <v>5</v>
      </c>
      <c r="C77" s="38">
        <v>4.49</v>
      </c>
      <c r="D77" s="38">
        <v>4.99</v>
      </c>
      <c r="E77" s="53"/>
      <c r="F77" s="57"/>
      <c r="G77" s="39">
        <f t="shared" si="15"/>
        <v>4.99</v>
      </c>
      <c r="H77" s="39">
        <f t="shared" si="16"/>
        <v>4.49</v>
      </c>
      <c r="I77" s="40">
        <f t="shared" si="12"/>
        <v>0.11135857461024501</v>
      </c>
    </row>
    <row r="78" spans="1:9" x14ac:dyDescent="0.25">
      <c r="A78" s="36" t="s">
        <v>25</v>
      </c>
      <c r="B78" s="37" t="s">
        <v>5</v>
      </c>
      <c r="C78" s="38">
        <v>4.49</v>
      </c>
      <c r="D78" s="38">
        <v>4.99</v>
      </c>
      <c r="E78" s="53">
        <v>4.55</v>
      </c>
      <c r="F78" s="57"/>
      <c r="G78" s="39">
        <f t="shared" si="15"/>
        <v>4.99</v>
      </c>
      <c r="H78" s="39">
        <f t="shared" si="16"/>
        <v>4.49</v>
      </c>
      <c r="I78" s="40">
        <f t="shared" si="12"/>
        <v>0.11135857461024501</v>
      </c>
    </row>
    <row r="79" spans="1:9" x14ac:dyDescent="0.25">
      <c r="A79" s="36" t="s">
        <v>26</v>
      </c>
      <c r="B79" s="37" t="s">
        <v>5</v>
      </c>
      <c r="C79" s="38">
        <v>4.49</v>
      </c>
      <c r="D79" s="38">
        <v>4.99</v>
      </c>
      <c r="E79" s="53">
        <v>4.55</v>
      </c>
      <c r="F79" s="57"/>
      <c r="G79" s="39">
        <f t="shared" si="15"/>
        <v>4.99</v>
      </c>
      <c r="H79" s="39">
        <f t="shared" si="16"/>
        <v>4.49</v>
      </c>
      <c r="I79" s="40">
        <f t="shared" si="12"/>
        <v>0.11135857461024501</v>
      </c>
    </row>
    <row r="80" spans="1:9" x14ac:dyDescent="0.25">
      <c r="A80" s="36" t="s">
        <v>109</v>
      </c>
      <c r="B80" s="37" t="s">
        <v>5</v>
      </c>
      <c r="C80" s="38">
        <v>4.49</v>
      </c>
      <c r="D80" s="38">
        <v>4.99</v>
      </c>
      <c r="E80" s="53"/>
      <c r="F80" s="57"/>
      <c r="G80" s="39">
        <f t="shared" si="15"/>
        <v>4.99</v>
      </c>
      <c r="H80" s="39">
        <f t="shared" si="16"/>
        <v>4.49</v>
      </c>
      <c r="I80" s="40">
        <f t="shared" si="12"/>
        <v>0.11135857461024501</v>
      </c>
    </row>
    <row r="81" spans="1:9" x14ac:dyDescent="0.25">
      <c r="A81" s="36" t="s">
        <v>110</v>
      </c>
      <c r="B81" s="37" t="s">
        <v>2</v>
      </c>
      <c r="C81" s="38">
        <v>4.49</v>
      </c>
      <c r="D81" s="38">
        <v>4.99</v>
      </c>
      <c r="E81" s="53">
        <v>3.49</v>
      </c>
      <c r="F81" s="58"/>
      <c r="G81" s="39">
        <f t="shared" si="15"/>
        <v>4.99</v>
      </c>
      <c r="H81" s="39">
        <f t="shared" si="16"/>
        <v>4.49</v>
      </c>
      <c r="I81" s="40">
        <f t="shared" si="12"/>
        <v>0.11135857461024501</v>
      </c>
    </row>
    <row r="82" spans="1:9" x14ac:dyDescent="0.25">
      <c r="A82" s="54" t="s">
        <v>32</v>
      </c>
      <c r="B82" s="55"/>
      <c r="C82" s="55"/>
      <c r="D82" s="55"/>
      <c r="E82" s="55"/>
      <c r="F82" s="55"/>
      <c r="G82" s="55"/>
      <c r="H82" s="55"/>
      <c r="I82" s="56"/>
    </row>
    <row r="83" spans="1:9" x14ac:dyDescent="0.25">
      <c r="A83" s="36" t="s">
        <v>99</v>
      </c>
      <c r="B83" s="37" t="s">
        <v>150</v>
      </c>
      <c r="C83" s="38">
        <v>3.65</v>
      </c>
      <c r="D83" s="38">
        <v>3.95</v>
      </c>
      <c r="E83" s="53">
        <v>4.1900000000000004</v>
      </c>
      <c r="F83" s="59"/>
      <c r="G83" s="39">
        <f>LARGE(C83:D83,1)</f>
        <v>3.95</v>
      </c>
      <c r="H83" s="39">
        <f>SMALL(C83:D83,1)</f>
        <v>3.65</v>
      </c>
      <c r="I83" s="40">
        <f t="shared" si="12"/>
        <v>8.2191780821917915E-2</v>
      </c>
    </row>
    <row r="84" spans="1:9" x14ac:dyDescent="0.25">
      <c r="A84" s="36" t="s">
        <v>111</v>
      </c>
      <c r="B84" s="37" t="s">
        <v>6</v>
      </c>
      <c r="C84" s="38">
        <v>3.65</v>
      </c>
      <c r="D84" s="38">
        <v>3.95</v>
      </c>
      <c r="E84" s="53">
        <v>4.1900000000000004</v>
      </c>
      <c r="F84" s="57"/>
      <c r="G84" s="39">
        <f>LARGE(C84:D84,1)</f>
        <v>3.95</v>
      </c>
      <c r="H84" s="39">
        <f>SMALL(C84:D84,1)</f>
        <v>3.65</v>
      </c>
      <c r="I84" s="40">
        <f t="shared" si="12"/>
        <v>8.2191780821917915E-2</v>
      </c>
    </row>
    <row r="85" spans="1:9" x14ac:dyDescent="0.25">
      <c r="A85" s="36" t="s">
        <v>112</v>
      </c>
      <c r="B85" s="37" t="s">
        <v>6</v>
      </c>
      <c r="C85" s="38">
        <v>3.65</v>
      </c>
      <c r="D85" s="38">
        <v>3.95</v>
      </c>
      <c r="E85" s="53">
        <v>4.1900000000000004</v>
      </c>
      <c r="F85" s="57"/>
      <c r="G85" s="39">
        <f>LARGE(C85:D85,1)</f>
        <v>3.95</v>
      </c>
      <c r="H85" s="39">
        <f>SMALL(C85:D85,1)</f>
        <v>3.65</v>
      </c>
      <c r="I85" s="40">
        <f t="shared" si="12"/>
        <v>8.2191780821917915E-2</v>
      </c>
    </row>
    <row r="86" spans="1:9" x14ac:dyDescent="0.25">
      <c r="A86" s="36" t="s">
        <v>113</v>
      </c>
      <c r="B86" s="37" t="s">
        <v>6</v>
      </c>
      <c r="C86" s="38">
        <v>3.65</v>
      </c>
      <c r="D86" s="38">
        <v>3.95</v>
      </c>
      <c r="E86" s="53">
        <v>4.1900000000000004</v>
      </c>
      <c r="F86" s="58"/>
      <c r="G86" s="39">
        <f>LARGE(C86:D86,1)</f>
        <v>3.95</v>
      </c>
      <c r="H86" s="39">
        <f>SMALL(C86:D86,1)</f>
        <v>3.65</v>
      </c>
      <c r="I86" s="40">
        <f t="shared" si="12"/>
        <v>8.2191780821917915E-2</v>
      </c>
    </row>
    <row r="87" spans="1:9" x14ac:dyDescent="0.25">
      <c r="A87" s="54" t="s">
        <v>35</v>
      </c>
      <c r="B87" s="55"/>
      <c r="C87" s="55"/>
      <c r="D87" s="55"/>
      <c r="E87" s="55"/>
      <c r="F87" s="55"/>
      <c r="G87" s="55"/>
      <c r="H87" s="55"/>
      <c r="I87" s="56"/>
    </row>
    <row r="88" spans="1:9" x14ac:dyDescent="0.25">
      <c r="A88" s="36" t="s">
        <v>99</v>
      </c>
      <c r="B88" s="37" t="s">
        <v>188</v>
      </c>
      <c r="C88" s="38">
        <v>5.65</v>
      </c>
      <c r="D88" s="38">
        <v>5.78</v>
      </c>
      <c r="E88" s="53">
        <v>3.69</v>
      </c>
      <c r="F88" s="57"/>
      <c r="G88" s="39">
        <f t="shared" ref="G88:G93" si="17">LARGE(C88:D88,1)</f>
        <v>5.78</v>
      </c>
      <c r="H88" s="39">
        <f t="shared" ref="H88:H93" si="18">SMALL(C88:D88,1)</f>
        <v>5.65</v>
      </c>
      <c r="I88" s="40">
        <f t="shared" si="12"/>
        <v>2.3008849557522026E-2</v>
      </c>
    </row>
    <row r="89" spans="1:9" x14ac:dyDescent="0.25">
      <c r="A89" s="36" t="s">
        <v>114</v>
      </c>
      <c r="B89" s="37" t="s">
        <v>188</v>
      </c>
      <c r="C89" s="38">
        <v>5.65</v>
      </c>
      <c r="D89" s="38">
        <v>5.79</v>
      </c>
      <c r="E89" s="53">
        <v>3.69</v>
      </c>
      <c r="F89" s="57"/>
      <c r="G89" s="39">
        <f t="shared" si="17"/>
        <v>5.79</v>
      </c>
      <c r="H89" s="39">
        <f t="shared" si="18"/>
        <v>5.65</v>
      </c>
      <c r="I89" s="40">
        <f t="shared" si="12"/>
        <v>2.4778761061946764E-2</v>
      </c>
    </row>
    <row r="90" spans="1:9" x14ac:dyDescent="0.25">
      <c r="A90" s="36" t="s">
        <v>116</v>
      </c>
      <c r="B90" s="37" t="s">
        <v>188</v>
      </c>
      <c r="C90" s="38">
        <v>5.65</v>
      </c>
      <c r="D90" s="38">
        <v>5.78</v>
      </c>
      <c r="E90" s="53">
        <v>3.69</v>
      </c>
      <c r="F90" s="57"/>
      <c r="G90" s="39">
        <f t="shared" si="17"/>
        <v>5.78</v>
      </c>
      <c r="H90" s="39">
        <f t="shared" si="18"/>
        <v>5.65</v>
      </c>
      <c r="I90" s="40">
        <f t="shared" si="12"/>
        <v>2.3008849557522026E-2</v>
      </c>
    </row>
    <row r="91" spans="1:9" x14ac:dyDescent="0.25">
      <c r="A91" s="36" t="s">
        <v>52</v>
      </c>
      <c r="B91" s="37" t="s">
        <v>188</v>
      </c>
      <c r="C91" s="38">
        <v>5.65</v>
      </c>
      <c r="D91" s="38">
        <v>5.78</v>
      </c>
      <c r="E91" s="53">
        <v>3.69</v>
      </c>
      <c r="F91" s="57"/>
      <c r="G91" s="39">
        <f t="shared" si="17"/>
        <v>5.78</v>
      </c>
      <c r="H91" s="39">
        <f t="shared" si="18"/>
        <v>5.65</v>
      </c>
      <c r="I91" s="40">
        <f t="shared" si="12"/>
        <v>2.3008849557522026E-2</v>
      </c>
    </row>
    <row r="92" spans="1:9" x14ac:dyDescent="0.25">
      <c r="A92" s="36" t="s">
        <v>117</v>
      </c>
      <c r="B92" s="37" t="s">
        <v>6</v>
      </c>
      <c r="C92" s="38">
        <v>5.65</v>
      </c>
      <c r="D92" s="38">
        <v>5.78</v>
      </c>
      <c r="E92" s="53">
        <v>3.69</v>
      </c>
      <c r="F92" s="57"/>
      <c r="G92" s="39">
        <f t="shared" si="17"/>
        <v>5.78</v>
      </c>
      <c r="H92" s="39">
        <f t="shared" si="18"/>
        <v>5.65</v>
      </c>
      <c r="I92" s="40">
        <f t="shared" si="12"/>
        <v>2.3008849557522026E-2</v>
      </c>
    </row>
    <row r="93" spans="1:9" x14ac:dyDescent="0.25">
      <c r="A93" s="36" t="s">
        <v>118</v>
      </c>
      <c r="B93" s="37" t="s">
        <v>6</v>
      </c>
      <c r="C93" s="38">
        <v>5.65</v>
      </c>
      <c r="D93" s="38">
        <v>5.78</v>
      </c>
      <c r="E93" s="53">
        <v>3.69</v>
      </c>
      <c r="F93" s="57"/>
      <c r="G93" s="39">
        <f t="shared" si="17"/>
        <v>5.78</v>
      </c>
      <c r="H93" s="39">
        <f t="shared" si="18"/>
        <v>5.65</v>
      </c>
      <c r="I93" s="40">
        <f t="shared" si="12"/>
        <v>2.3008849557522026E-2</v>
      </c>
    </row>
    <row r="94" spans="1:9" x14ac:dyDescent="0.25">
      <c r="A94" s="54" t="s">
        <v>59</v>
      </c>
      <c r="B94" s="55"/>
      <c r="C94" s="55"/>
      <c r="D94" s="55"/>
      <c r="E94" s="55"/>
      <c r="F94" s="55"/>
      <c r="G94" s="55"/>
      <c r="H94" s="55"/>
      <c r="I94" s="56"/>
    </row>
    <row r="95" spans="1:9" x14ac:dyDescent="0.25">
      <c r="A95" s="36" t="s">
        <v>66</v>
      </c>
      <c r="B95" s="37" t="s">
        <v>2</v>
      </c>
      <c r="C95" s="38">
        <v>3.99</v>
      </c>
      <c r="D95" s="38">
        <v>4.99</v>
      </c>
      <c r="E95" s="53">
        <v>3.99</v>
      </c>
      <c r="F95" s="59"/>
      <c r="G95" s="39">
        <f t="shared" ref="G95:G100" si="19">LARGE(C95:D95,1)</f>
        <v>4.99</v>
      </c>
      <c r="H95" s="39">
        <f t="shared" ref="H95:H100" si="20">SMALL(C95:D95,1)</f>
        <v>3.99</v>
      </c>
      <c r="I95" s="40">
        <f t="shared" ref="I95:I111" si="21">(G95/H95)-1</f>
        <v>0.25062656641604009</v>
      </c>
    </row>
    <row r="96" spans="1:9" x14ac:dyDescent="0.25">
      <c r="A96" s="36" t="s">
        <v>119</v>
      </c>
      <c r="B96" s="37" t="s">
        <v>2</v>
      </c>
      <c r="C96" s="38">
        <v>3.99</v>
      </c>
      <c r="D96" s="38">
        <v>4.99</v>
      </c>
      <c r="E96" s="53">
        <v>3.99</v>
      </c>
      <c r="F96" s="57"/>
      <c r="G96" s="39">
        <f t="shared" si="19"/>
        <v>4.99</v>
      </c>
      <c r="H96" s="39">
        <f t="shared" si="20"/>
        <v>3.99</v>
      </c>
      <c r="I96" s="40">
        <f t="shared" si="21"/>
        <v>0.25062656641604009</v>
      </c>
    </row>
    <row r="97" spans="1:9" x14ac:dyDescent="0.25">
      <c r="A97" s="36" t="s">
        <v>120</v>
      </c>
      <c r="B97" s="37" t="s">
        <v>2</v>
      </c>
      <c r="C97" s="38">
        <v>3.99</v>
      </c>
      <c r="D97" s="38">
        <v>4.99</v>
      </c>
      <c r="E97" s="53">
        <v>3.99</v>
      </c>
      <c r="F97" s="57"/>
      <c r="G97" s="39">
        <f t="shared" si="19"/>
        <v>4.99</v>
      </c>
      <c r="H97" s="39">
        <f t="shared" si="20"/>
        <v>3.99</v>
      </c>
      <c r="I97" s="40">
        <f t="shared" si="21"/>
        <v>0.25062656641604009</v>
      </c>
    </row>
    <row r="98" spans="1:9" x14ac:dyDescent="0.25">
      <c r="A98" s="36" t="s">
        <v>121</v>
      </c>
      <c r="B98" s="37" t="s">
        <v>2</v>
      </c>
      <c r="C98" s="38">
        <v>3.99</v>
      </c>
      <c r="D98" s="38">
        <v>4.99</v>
      </c>
      <c r="E98" s="53">
        <v>3.99</v>
      </c>
      <c r="F98" s="57"/>
      <c r="G98" s="39">
        <f t="shared" si="19"/>
        <v>4.99</v>
      </c>
      <c r="H98" s="39">
        <f t="shared" si="20"/>
        <v>3.99</v>
      </c>
      <c r="I98" s="40">
        <f t="shared" si="21"/>
        <v>0.25062656641604009</v>
      </c>
    </row>
    <row r="99" spans="1:9" x14ac:dyDescent="0.25">
      <c r="A99" s="36" t="s">
        <v>62</v>
      </c>
      <c r="B99" s="37" t="s">
        <v>2</v>
      </c>
      <c r="C99" s="38">
        <v>3.99</v>
      </c>
      <c r="D99" s="38">
        <v>4.99</v>
      </c>
      <c r="E99" s="53">
        <v>3.99</v>
      </c>
      <c r="F99" s="57"/>
      <c r="G99" s="39">
        <f t="shared" si="19"/>
        <v>4.99</v>
      </c>
      <c r="H99" s="39">
        <f t="shared" si="20"/>
        <v>3.99</v>
      </c>
      <c r="I99" s="40">
        <f t="shared" si="21"/>
        <v>0.25062656641604009</v>
      </c>
    </row>
    <row r="100" spans="1:9" x14ac:dyDescent="0.25">
      <c r="A100" s="36" t="s">
        <v>61</v>
      </c>
      <c r="B100" s="37" t="s">
        <v>189</v>
      </c>
      <c r="C100" s="38">
        <v>3.99</v>
      </c>
      <c r="D100" s="38">
        <v>4.99</v>
      </c>
      <c r="E100" s="53">
        <v>3.99</v>
      </c>
      <c r="F100" s="57"/>
      <c r="G100" s="39">
        <f t="shared" si="19"/>
        <v>4.99</v>
      </c>
      <c r="H100" s="39">
        <f t="shared" si="20"/>
        <v>3.99</v>
      </c>
      <c r="I100" s="40">
        <f t="shared" si="21"/>
        <v>0.25062656641604009</v>
      </c>
    </row>
    <row r="101" spans="1:9" ht="18.75" customHeight="1" x14ac:dyDescent="0.25">
      <c r="A101" s="67" t="s">
        <v>122</v>
      </c>
      <c r="B101" s="68"/>
      <c r="C101" s="68"/>
      <c r="D101" s="68"/>
      <c r="E101" s="68"/>
      <c r="F101" s="68"/>
      <c r="G101" s="68"/>
      <c r="H101" s="68"/>
      <c r="I101" s="69"/>
    </row>
    <row r="102" spans="1:9" ht="15" customHeight="1" x14ac:dyDescent="0.25">
      <c r="A102" s="70"/>
      <c r="B102" s="71"/>
      <c r="C102" s="71"/>
      <c r="D102" s="71"/>
      <c r="E102" s="71"/>
      <c r="F102" s="71"/>
      <c r="G102" s="71"/>
      <c r="H102" s="71"/>
      <c r="I102" s="72"/>
    </row>
    <row r="103" spans="1:9" x14ac:dyDescent="0.25">
      <c r="A103" s="54" t="s">
        <v>17</v>
      </c>
      <c r="B103" s="55"/>
      <c r="C103" s="55"/>
      <c r="D103" s="55"/>
      <c r="E103" s="55"/>
      <c r="F103" s="55"/>
      <c r="G103" s="55"/>
      <c r="H103" s="55"/>
      <c r="I103" s="56"/>
    </row>
    <row r="104" spans="1:9" x14ac:dyDescent="0.25">
      <c r="A104" s="46" t="s">
        <v>123</v>
      </c>
      <c r="B104" s="37" t="s">
        <v>54</v>
      </c>
      <c r="C104" s="38">
        <v>7.39</v>
      </c>
      <c r="D104" s="38">
        <v>6.99</v>
      </c>
      <c r="E104" s="50">
        <v>7.39</v>
      </c>
      <c r="F104" s="47"/>
      <c r="G104" s="39">
        <f>LARGE(C104:E104,1)</f>
        <v>7.39</v>
      </c>
      <c r="H104" s="39">
        <f>SMALL(C104:E104,1)</f>
        <v>6.99</v>
      </c>
      <c r="I104" s="48">
        <f>(G104/H104)-1</f>
        <v>5.7224606580829729E-2</v>
      </c>
    </row>
    <row r="105" spans="1:9" x14ac:dyDescent="0.25">
      <c r="A105" s="54" t="s">
        <v>11</v>
      </c>
      <c r="B105" s="55"/>
      <c r="C105" s="55"/>
      <c r="D105" s="55"/>
      <c r="E105" s="55"/>
      <c r="F105" s="55"/>
      <c r="G105" s="55"/>
      <c r="H105" s="55"/>
      <c r="I105" s="56"/>
    </row>
    <row r="106" spans="1:9" x14ac:dyDescent="0.25">
      <c r="A106" s="36" t="s">
        <v>124</v>
      </c>
      <c r="B106" s="37" t="s">
        <v>125</v>
      </c>
      <c r="C106" s="38">
        <v>38.4</v>
      </c>
      <c r="D106" s="38">
        <v>46.05</v>
      </c>
      <c r="E106" s="53"/>
      <c r="F106" s="57"/>
      <c r="G106" s="39">
        <f>LARGE(C106:D106,1)</f>
        <v>46.05</v>
      </c>
      <c r="H106" s="39">
        <f>SMALL(C106:D106,1)</f>
        <v>38.4</v>
      </c>
      <c r="I106" s="40">
        <f t="shared" si="21"/>
        <v>0.19921875</v>
      </c>
    </row>
    <row r="107" spans="1:9" x14ac:dyDescent="0.25">
      <c r="A107" s="36" t="s">
        <v>126</v>
      </c>
      <c r="B107" s="37" t="s">
        <v>2</v>
      </c>
      <c r="C107" s="38">
        <v>14.6</v>
      </c>
      <c r="D107" s="38">
        <v>15.9</v>
      </c>
      <c r="E107" s="53"/>
      <c r="F107" s="57"/>
      <c r="G107" s="39">
        <f>LARGE(C107:D107,1)</f>
        <v>15.9</v>
      </c>
      <c r="H107" s="39">
        <f>SMALL(C107:D107,1)</f>
        <v>14.6</v>
      </c>
      <c r="I107" s="40">
        <f t="shared" si="21"/>
        <v>8.9041095890411093E-2</v>
      </c>
    </row>
    <row r="108" spans="1:9" x14ac:dyDescent="0.25">
      <c r="A108" s="54" t="s">
        <v>35</v>
      </c>
      <c r="B108" s="55"/>
      <c r="C108" s="55"/>
      <c r="D108" s="55"/>
      <c r="E108" s="55"/>
      <c r="F108" s="55"/>
      <c r="G108" s="55"/>
      <c r="H108" s="55"/>
      <c r="I108" s="56"/>
    </row>
    <row r="109" spans="1:9" x14ac:dyDescent="0.25">
      <c r="A109" s="36" t="s">
        <v>127</v>
      </c>
      <c r="B109" s="37" t="s">
        <v>180</v>
      </c>
      <c r="C109" s="38">
        <v>7.69</v>
      </c>
      <c r="D109" s="38">
        <v>7.85</v>
      </c>
      <c r="E109" s="50">
        <v>7.69</v>
      </c>
      <c r="F109" s="44"/>
      <c r="G109" s="39">
        <f>LARGE(C109:D109,1)</f>
        <v>7.85</v>
      </c>
      <c r="H109" s="39">
        <f>SMALL(C109:D109,1)</f>
        <v>7.69</v>
      </c>
      <c r="I109" s="40">
        <f t="shared" si="21"/>
        <v>2.0806241872561637E-2</v>
      </c>
    </row>
    <row r="110" spans="1:9" x14ac:dyDescent="0.25">
      <c r="A110" s="54" t="s">
        <v>59</v>
      </c>
      <c r="B110" s="55"/>
      <c r="C110" s="55"/>
      <c r="D110" s="55"/>
      <c r="E110" s="55"/>
      <c r="F110" s="55"/>
      <c r="G110" s="55"/>
      <c r="H110" s="55"/>
      <c r="I110" s="56"/>
    </row>
    <row r="111" spans="1:9" x14ac:dyDescent="0.25">
      <c r="A111" s="36" t="s">
        <v>129</v>
      </c>
      <c r="B111" s="37" t="s">
        <v>54</v>
      </c>
      <c r="C111" s="38">
        <v>7.25</v>
      </c>
      <c r="D111" s="38">
        <v>7.98</v>
      </c>
      <c r="E111" s="53">
        <v>7.25</v>
      </c>
      <c r="F111" s="41"/>
      <c r="G111" s="39">
        <f>LARGE(C111:D111,1)</f>
        <v>7.98</v>
      </c>
      <c r="H111" s="39">
        <f>SMALL(C111:D111,1)</f>
        <v>7.25</v>
      </c>
      <c r="I111" s="40">
        <f t="shared" si="21"/>
        <v>0.10068965517241391</v>
      </c>
    </row>
    <row r="112" spans="1:9" ht="15.75" customHeight="1" x14ac:dyDescent="0.25">
      <c r="A112" s="66" t="s">
        <v>170</v>
      </c>
      <c r="B112" s="66"/>
      <c r="C112" s="66"/>
      <c r="D112" s="66"/>
      <c r="E112" s="66"/>
      <c r="F112" s="66"/>
      <c r="G112" s="66"/>
      <c r="H112" s="66"/>
      <c r="I112" s="66"/>
    </row>
    <row r="113" spans="1:9" ht="15.75" customHeight="1" x14ac:dyDescent="0.25">
      <c r="A113" s="66"/>
      <c r="B113" s="66"/>
      <c r="C113" s="66"/>
      <c r="D113" s="66"/>
      <c r="E113" s="66"/>
      <c r="F113" s="66"/>
      <c r="G113" s="66"/>
      <c r="H113" s="66"/>
      <c r="I113" s="66"/>
    </row>
    <row r="114" spans="1:9" x14ac:dyDescent="0.25">
      <c r="A114" s="65"/>
      <c r="B114" s="65"/>
    </row>
    <row r="115" spans="1:9" x14ac:dyDescent="0.25">
      <c r="A115" s="65"/>
      <c r="B115" s="65"/>
    </row>
    <row r="116" spans="1:9" x14ac:dyDescent="0.25">
      <c r="A116" s="64"/>
      <c r="B116" s="64"/>
    </row>
    <row r="117" spans="1:9" x14ac:dyDescent="0.25">
      <c r="A117" s="42"/>
      <c r="B117" s="5"/>
    </row>
    <row r="119" spans="1:9" x14ac:dyDescent="0.25">
      <c r="A119" s="43"/>
    </row>
  </sheetData>
  <mergeCells count="46">
    <mergeCell ref="B9:B10"/>
    <mergeCell ref="A9:A10"/>
    <mergeCell ref="A39:I39"/>
    <mergeCell ref="A42:I42"/>
    <mergeCell ref="F30:F38"/>
    <mergeCell ref="F40:F41"/>
    <mergeCell ref="F14:F22"/>
    <mergeCell ref="F24:F28"/>
    <mergeCell ref="A116:B116"/>
    <mergeCell ref="A114:B114"/>
    <mergeCell ref="A115:B115"/>
    <mergeCell ref="A112:I113"/>
    <mergeCell ref="A11:I12"/>
    <mergeCell ref="A62:I63"/>
    <mergeCell ref="A64:I64"/>
    <mergeCell ref="A69:I69"/>
    <mergeCell ref="A82:I82"/>
    <mergeCell ref="A87:I87"/>
    <mergeCell ref="A94:I94"/>
    <mergeCell ref="A101:I102"/>
    <mergeCell ref="A110:I110"/>
    <mergeCell ref="F106:F107"/>
    <mergeCell ref="F83:F86"/>
    <mergeCell ref="F88:F93"/>
    <mergeCell ref="F95:F100"/>
    <mergeCell ref="A103:I103"/>
    <mergeCell ref="A105:I105"/>
    <mergeCell ref="A108:I108"/>
    <mergeCell ref="F65:F68"/>
    <mergeCell ref="F70:F81"/>
    <mergeCell ref="A56:I56"/>
    <mergeCell ref="F43:F55"/>
    <mergeCell ref="F57:F61"/>
    <mergeCell ref="A1:I1"/>
    <mergeCell ref="A2:I2"/>
    <mergeCell ref="A6:I6"/>
    <mergeCell ref="A7:I7"/>
    <mergeCell ref="A5:I5"/>
    <mergeCell ref="A4:I4"/>
    <mergeCell ref="A13:I13"/>
    <mergeCell ref="A23:I23"/>
    <mergeCell ref="A29:I29"/>
    <mergeCell ref="A8:B8"/>
    <mergeCell ref="C9:E9"/>
    <mergeCell ref="G9:I9"/>
    <mergeCell ref="F9:F10"/>
  </mergeCells>
  <pageMargins left="0.31496062992125984" right="0.31496062992125984" top="0.59055118110236227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opLeftCell="A52" workbookViewId="0">
      <selection activeCell="J83" sqref="J83"/>
    </sheetView>
  </sheetViews>
  <sheetFormatPr defaultRowHeight="15" x14ac:dyDescent="0.25"/>
  <cols>
    <col min="1" max="1" width="46.7109375" bestFit="1" customWidth="1"/>
    <col min="3" max="3" width="13.140625" bestFit="1" customWidth="1"/>
    <col min="4" max="4" width="9.5703125" bestFit="1" customWidth="1"/>
    <col min="5" max="5" width="10" bestFit="1" customWidth="1"/>
    <col min="6" max="6" width="9.5703125" bestFit="1" customWidth="1"/>
    <col min="7" max="7" width="9.5703125" customWidth="1"/>
    <col min="8" max="8" width="10.5703125" bestFit="1" customWidth="1"/>
    <col min="10" max="10" width="10.5703125" bestFit="1" customWidth="1"/>
    <col min="16" max="16" width="9.5703125" bestFit="1" customWidth="1"/>
  </cols>
  <sheetData>
    <row r="1" spans="1:10" ht="15" customHeight="1" x14ac:dyDescent="0.25">
      <c r="A1" s="67" t="s">
        <v>3</v>
      </c>
      <c r="B1" s="68"/>
      <c r="C1" s="68"/>
      <c r="D1" s="68"/>
      <c r="E1" s="68"/>
      <c r="F1" s="68"/>
      <c r="G1" s="27"/>
    </row>
    <row r="2" spans="1:10" ht="15" customHeight="1" x14ac:dyDescent="0.25">
      <c r="A2" s="70"/>
      <c r="B2" s="71"/>
      <c r="C2" s="71"/>
      <c r="D2" s="71"/>
      <c r="E2" s="71"/>
      <c r="F2" s="71"/>
      <c r="G2" s="28"/>
    </row>
    <row r="3" spans="1:10" x14ac:dyDescent="0.25">
      <c r="A3" s="2" t="s">
        <v>136</v>
      </c>
      <c r="B3" s="1">
        <v>45</v>
      </c>
      <c r="C3" s="6"/>
      <c r="D3" s="6">
        <v>5.96</v>
      </c>
      <c r="E3" s="6"/>
      <c r="F3" s="6"/>
      <c r="G3" s="7">
        <f>AVERAGE(C3:F3)</f>
        <v>5.96</v>
      </c>
      <c r="H3" s="29">
        <f>(G3/B3)*1000</f>
        <v>132.44444444444446</v>
      </c>
      <c r="J3" s="29">
        <f>(Plan3!H2/Plan3!B2)*1000</f>
        <v>145.03703703703701</v>
      </c>
    </row>
    <row r="4" spans="1:10" x14ac:dyDescent="0.25">
      <c r="A4" s="2" t="s">
        <v>137</v>
      </c>
      <c r="B4" s="1">
        <v>100</v>
      </c>
      <c r="C4" s="6">
        <v>29.99</v>
      </c>
      <c r="D4" s="6">
        <v>24.73</v>
      </c>
      <c r="E4" s="6">
        <v>23.58</v>
      </c>
      <c r="F4" s="6">
        <v>23.59</v>
      </c>
      <c r="G4" s="7">
        <f t="shared" ref="G4:G66" si="0">AVERAGE(C4:F4)</f>
        <v>25.4725</v>
      </c>
      <c r="H4" s="29">
        <f t="shared" ref="H4:H66" si="1">(G4/B4)*1000</f>
        <v>254.72499999999997</v>
      </c>
      <c r="J4" s="29">
        <f>(Plan3!H3/Plan3!B3)*1000</f>
        <v>364.66666666666669</v>
      </c>
    </row>
    <row r="5" spans="1:10" x14ac:dyDescent="0.25">
      <c r="A5" s="2" t="s">
        <v>138</v>
      </c>
      <c r="B5" s="1">
        <v>150</v>
      </c>
      <c r="C5" s="6">
        <v>32.99</v>
      </c>
      <c r="D5" s="6">
        <v>23.98</v>
      </c>
      <c r="E5" s="6"/>
      <c r="F5" s="6"/>
      <c r="G5" s="7">
        <f t="shared" si="0"/>
        <v>28.484999999999999</v>
      </c>
      <c r="H5" s="29">
        <f t="shared" si="1"/>
        <v>189.89999999999998</v>
      </c>
      <c r="J5" s="29">
        <f>(Plan3!H4/Plan3!B4)*1000</f>
        <v>258.22500000000002</v>
      </c>
    </row>
    <row r="6" spans="1:10" x14ac:dyDescent="0.25">
      <c r="A6" s="2" t="s">
        <v>72</v>
      </c>
      <c r="B6" s="1">
        <v>150</v>
      </c>
      <c r="C6" s="6"/>
      <c r="D6" s="6">
        <v>23.98</v>
      </c>
      <c r="E6" s="6"/>
      <c r="F6" s="6"/>
      <c r="G6" s="7">
        <f t="shared" si="0"/>
        <v>23.98</v>
      </c>
      <c r="H6" s="29">
        <f t="shared" si="1"/>
        <v>159.86666666666665</v>
      </c>
      <c r="J6" s="29">
        <f>(Plan3!H5/Plan3!B5)*1000</f>
        <v>148</v>
      </c>
    </row>
    <row r="7" spans="1:10" x14ac:dyDescent="0.25">
      <c r="A7" s="2" t="s">
        <v>130</v>
      </c>
      <c r="B7" s="1">
        <v>150</v>
      </c>
      <c r="C7" s="6"/>
      <c r="D7" s="6">
        <v>42.64</v>
      </c>
      <c r="E7" s="6"/>
      <c r="F7" s="6"/>
      <c r="G7" s="7">
        <f t="shared" si="0"/>
        <v>42.64</v>
      </c>
      <c r="H7" s="29">
        <f t="shared" si="1"/>
        <v>284.26666666666665</v>
      </c>
      <c r="J7" s="29">
        <f>(Plan3!H6/Plan3!B6)*1000</f>
        <v>150</v>
      </c>
    </row>
    <row r="8" spans="1:10" x14ac:dyDescent="0.25">
      <c r="A8" s="2" t="s">
        <v>131</v>
      </c>
      <c r="B8" s="1">
        <v>205</v>
      </c>
      <c r="C8" s="6"/>
      <c r="D8" s="6">
        <v>23.98</v>
      </c>
      <c r="E8" s="6"/>
      <c r="F8" s="6"/>
      <c r="G8" s="7">
        <f t="shared" si="0"/>
        <v>23.98</v>
      </c>
      <c r="H8" s="29">
        <f t="shared" si="1"/>
        <v>116.97560975609757</v>
      </c>
      <c r="J8" s="29">
        <f>(Plan3!H7/Plan3!B7)*1000</f>
        <v>125.57575757575756</v>
      </c>
    </row>
    <row r="9" spans="1:10" x14ac:dyDescent="0.25">
      <c r="A9" s="2" t="s">
        <v>73</v>
      </c>
      <c r="B9" s="1">
        <v>220</v>
      </c>
      <c r="C9" s="6">
        <v>32.99</v>
      </c>
      <c r="D9" s="6">
        <v>23.98</v>
      </c>
      <c r="E9" s="6"/>
      <c r="F9" s="6"/>
      <c r="G9" s="7">
        <f t="shared" si="0"/>
        <v>28.484999999999999</v>
      </c>
      <c r="H9" s="29">
        <f t="shared" si="1"/>
        <v>129.47727272727272</v>
      </c>
      <c r="J9" s="29">
        <f>(Plan3!H8/Plan3!B8)*1000</f>
        <v>281.45</v>
      </c>
    </row>
    <row r="10" spans="1:10" x14ac:dyDescent="0.25">
      <c r="A10" s="2" t="s">
        <v>139</v>
      </c>
      <c r="B10" s="1">
        <v>100</v>
      </c>
      <c r="C10" s="6"/>
      <c r="D10" s="6"/>
      <c r="E10" s="6">
        <v>30.99</v>
      </c>
      <c r="F10" s="6"/>
      <c r="G10" s="7">
        <f t="shared" si="0"/>
        <v>30.99</v>
      </c>
      <c r="H10" s="29">
        <f t="shared" si="1"/>
        <v>309.90000000000003</v>
      </c>
      <c r="J10" s="29">
        <f>(Plan3!H9/Plan3!B9)*1000</f>
        <v>185.20000000000002</v>
      </c>
    </row>
    <row r="11" spans="1:10" x14ac:dyDescent="0.25">
      <c r="A11" s="2" t="s">
        <v>9</v>
      </c>
      <c r="B11" s="1">
        <v>220</v>
      </c>
      <c r="C11" s="6">
        <v>32.99</v>
      </c>
      <c r="D11" s="6">
        <v>23.98</v>
      </c>
      <c r="E11" s="6"/>
      <c r="F11" s="6"/>
      <c r="G11" s="7">
        <f t="shared" si="0"/>
        <v>28.484999999999999</v>
      </c>
      <c r="H11" s="29">
        <f t="shared" si="1"/>
        <v>129.47727272727272</v>
      </c>
      <c r="J11" s="29">
        <f>(Plan3!H10/Plan3!B10)*1000</f>
        <v>214.05882352941177</v>
      </c>
    </row>
    <row r="12" spans="1:10" x14ac:dyDescent="0.25">
      <c r="A12" s="2" t="s">
        <v>10</v>
      </c>
      <c r="B12" s="1">
        <v>220</v>
      </c>
      <c r="C12" s="6">
        <v>32.99</v>
      </c>
      <c r="D12" s="6">
        <v>23.98</v>
      </c>
      <c r="E12" s="6"/>
      <c r="F12" s="6"/>
      <c r="G12" s="7">
        <f t="shared" si="0"/>
        <v>28.484999999999999</v>
      </c>
      <c r="H12" s="29">
        <f t="shared" si="1"/>
        <v>129.47727272727272</v>
      </c>
      <c r="J12" s="29">
        <f>(Plan3!H11/Plan3!B11)*1000</f>
        <v>269.4666666666667</v>
      </c>
    </row>
    <row r="13" spans="1:10" x14ac:dyDescent="0.25">
      <c r="A13" s="2" t="s">
        <v>12</v>
      </c>
      <c r="B13" s="1">
        <v>150</v>
      </c>
      <c r="C13" s="6">
        <v>54.99</v>
      </c>
      <c r="D13" s="6">
        <v>49.99</v>
      </c>
      <c r="E13" s="6"/>
      <c r="F13" s="6">
        <v>45.9</v>
      </c>
      <c r="G13" s="7">
        <f t="shared" si="0"/>
        <v>50.293333333333329</v>
      </c>
      <c r="H13" s="29">
        <f t="shared" si="1"/>
        <v>335.28888888888883</v>
      </c>
      <c r="J13" s="29">
        <f>(Plan3!H12/Plan3!B12)*1000</f>
        <v>200.60576923076923</v>
      </c>
    </row>
    <row r="14" spans="1:10" x14ac:dyDescent="0.25">
      <c r="A14" s="2" t="s">
        <v>141</v>
      </c>
      <c r="B14" s="1">
        <v>100</v>
      </c>
      <c r="C14" s="6">
        <v>44.99</v>
      </c>
      <c r="D14" s="6">
        <v>34.89</v>
      </c>
      <c r="E14" s="6">
        <v>38.9</v>
      </c>
      <c r="F14" s="6">
        <v>34.39</v>
      </c>
      <c r="G14" s="7">
        <f t="shared" si="0"/>
        <v>38.292500000000004</v>
      </c>
      <c r="H14" s="29">
        <f t="shared" si="1"/>
        <v>382.92500000000001</v>
      </c>
      <c r="J14" s="29">
        <f>(Plan3!H13/Plan3!B13)*1000</f>
        <v>206.68</v>
      </c>
    </row>
    <row r="15" spans="1:10" x14ac:dyDescent="0.25">
      <c r="A15" s="2" t="s">
        <v>142</v>
      </c>
      <c r="B15" s="1">
        <v>100</v>
      </c>
      <c r="C15" s="6">
        <v>44.99</v>
      </c>
      <c r="D15" s="6">
        <v>34.89</v>
      </c>
      <c r="E15" s="6">
        <v>38.9</v>
      </c>
      <c r="F15" s="6">
        <v>34.89</v>
      </c>
      <c r="G15" s="7">
        <f t="shared" si="0"/>
        <v>38.417500000000004</v>
      </c>
      <c r="H15" s="29">
        <f t="shared" si="1"/>
        <v>384.17500000000007</v>
      </c>
      <c r="J15" s="29">
        <f>(Plan3!H14/Plan3!B14)*1000</f>
        <v>170.68589743589743</v>
      </c>
    </row>
    <row r="16" spans="1:10" x14ac:dyDescent="0.25">
      <c r="A16" s="2" t="s">
        <v>132</v>
      </c>
      <c r="B16" s="1">
        <v>100</v>
      </c>
      <c r="C16" s="6"/>
      <c r="D16" s="6"/>
      <c r="E16" s="6">
        <v>38.9</v>
      </c>
      <c r="F16" s="6"/>
      <c r="G16" s="7">
        <f t="shared" si="0"/>
        <v>38.9</v>
      </c>
      <c r="H16" s="29">
        <f t="shared" si="1"/>
        <v>389</v>
      </c>
      <c r="J16" s="29">
        <f>(Plan3!H15/Plan3!B15)*1000</f>
        <v>184.12612612612611</v>
      </c>
    </row>
    <row r="17" spans="1:10" x14ac:dyDescent="0.25">
      <c r="A17" s="2" t="s">
        <v>13</v>
      </c>
      <c r="B17" s="1">
        <v>241</v>
      </c>
      <c r="C17" s="6">
        <v>64.989999999999995</v>
      </c>
      <c r="D17" s="6">
        <v>57.99</v>
      </c>
      <c r="E17" s="6"/>
      <c r="F17" s="6">
        <v>48.39</v>
      </c>
      <c r="G17" s="7">
        <f t="shared" si="0"/>
        <v>57.123333333333335</v>
      </c>
      <c r="H17" s="29">
        <f t="shared" si="1"/>
        <v>237.02627939142462</v>
      </c>
      <c r="J17" s="29">
        <f>(Plan3!H16/Plan3!B16)*1000</f>
        <v>140.86666666666667</v>
      </c>
    </row>
    <row r="18" spans="1:10" x14ac:dyDescent="0.25">
      <c r="A18" s="2" t="s">
        <v>11</v>
      </c>
      <c r="B18" s="1">
        <v>225</v>
      </c>
      <c r="C18" s="6">
        <v>64.989999999999995</v>
      </c>
      <c r="D18" s="6">
        <v>57.99</v>
      </c>
      <c r="E18" s="6">
        <v>57.39</v>
      </c>
      <c r="F18" s="6"/>
      <c r="G18" s="7">
        <f t="shared" si="0"/>
        <v>60.123333333333335</v>
      </c>
      <c r="H18" s="29">
        <f t="shared" si="1"/>
        <v>267.21481481481482</v>
      </c>
      <c r="J18" s="29">
        <f>(Plan3!H17/Plan3!B17)*1000</f>
        <v>157.18518518518519</v>
      </c>
    </row>
    <row r="19" spans="1:10" x14ac:dyDescent="0.25">
      <c r="A19" s="2" t="s">
        <v>14</v>
      </c>
      <c r="B19" s="1">
        <v>365</v>
      </c>
      <c r="C19" s="6"/>
      <c r="D19" s="6">
        <v>75.989999999999995</v>
      </c>
      <c r="E19" s="6">
        <v>74.790000000000006</v>
      </c>
      <c r="F19" s="6">
        <v>68.489999999999995</v>
      </c>
      <c r="G19" s="7">
        <f t="shared" si="0"/>
        <v>73.089999999999989</v>
      </c>
      <c r="H19" s="29">
        <f t="shared" si="1"/>
        <v>200.24657534246575</v>
      </c>
      <c r="J19" s="29">
        <f>(Plan3!H18/Plan3!B18)*1000</f>
        <v>309.11111111111109</v>
      </c>
    </row>
    <row r="20" spans="1:10" x14ac:dyDescent="0.25">
      <c r="A20" s="2" t="s">
        <v>15</v>
      </c>
      <c r="B20" s="1">
        <v>354</v>
      </c>
      <c r="C20" s="6">
        <v>82.99</v>
      </c>
      <c r="D20" s="6">
        <v>75.989999999999995</v>
      </c>
      <c r="E20" s="6">
        <v>74.790000000000006</v>
      </c>
      <c r="F20" s="6"/>
      <c r="G20" s="7">
        <f t="shared" si="0"/>
        <v>77.923333333333332</v>
      </c>
      <c r="H20" s="29">
        <f t="shared" si="1"/>
        <v>220.12241054613935</v>
      </c>
      <c r="J20" s="29">
        <f>(Plan3!H19/Plan3!B19)*1000</f>
        <v>159.51807228915663</v>
      </c>
    </row>
    <row r="21" spans="1:10" x14ac:dyDescent="0.25">
      <c r="A21" s="2" t="s">
        <v>18</v>
      </c>
      <c r="B21" s="1">
        <v>50</v>
      </c>
      <c r="C21" s="6"/>
      <c r="D21" s="6"/>
      <c r="E21" s="6">
        <v>7.98</v>
      </c>
      <c r="F21" s="6"/>
      <c r="G21" s="7">
        <f t="shared" si="0"/>
        <v>7.98</v>
      </c>
      <c r="H21" s="29">
        <f t="shared" si="1"/>
        <v>159.60000000000002</v>
      </c>
      <c r="J21" s="29">
        <f>(Plan3!H20/Plan3!B20)*1000</f>
        <v>193.73287671232879</v>
      </c>
    </row>
    <row r="22" spans="1:10" x14ac:dyDescent="0.25">
      <c r="A22" s="2" t="s">
        <v>80</v>
      </c>
      <c r="B22" s="1">
        <v>45</v>
      </c>
      <c r="C22" s="6"/>
      <c r="D22" s="6"/>
      <c r="E22" s="6">
        <v>41.99</v>
      </c>
      <c r="F22" s="6"/>
      <c r="G22" s="7">
        <f t="shared" si="0"/>
        <v>41.99</v>
      </c>
      <c r="H22" s="29">
        <f t="shared" si="1"/>
        <v>933.11111111111109</v>
      </c>
      <c r="J22" s="29">
        <f>(Plan3!H21/Plan3!B21)*1000</f>
        <v>317.875</v>
      </c>
    </row>
    <row r="23" spans="1:10" x14ac:dyDescent="0.25">
      <c r="A23" s="2" t="s">
        <v>81</v>
      </c>
      <c r="B23" s="1">
        <v>150</v>
      </c>
      <c r="C23" s="6"/>
      <c r="D23" s="6">
        <v>37.89</v>
      </c>
      <c r="E23" s="6">
        <v>27.99</v>
      </c>
      <c r="F23" s="6">
        <v>37.89</v>
      </c>
      <c r="G23" s="7">
        <f t="shared" si="0"/>
        <v>34.589999999999996</v>
      </c>
      <c r="H23" s="29">
        <f t="shared" si="1"/>
        <v>230.59999999999997</v>
      </c>
      <c r="J23" s="29">
        <f>(Plan3!H22/Plan3!B22)*1000</f>
        <v>128.88333333333335</v>
      </c>
    </row>
    <row r="24" spans="1:10" x14ac:dyDescent="0.25">
      <c r="A24" s="2" t="s">
        <v>19</v>
      </c>
      <c r="B24" s="1">
        <v>186</v>
      </c>
      <c r="C24" s="6">
        <v>32.99</v>
      </c>
      <c r="D24" s="6">
        <v>25.49</v>
      </c>
      <c r="E24" s="6">
        <v>13.69</v>
      </c>
      <c r="F24" s="6">
        <v>25.49</v>
      </c>
      <c r="G24" s="7">
        <f t="shared" si="0"/>
        <v>24.414999999999999</v>
      </c>
      <c r="H24" s="29">
        <f t="shared" si="1"/>
        <v>131.26344086021504</v>
      </c>
      <c r="J24" s="29">
        <f>(Plan3!H23/Plan3!B23)*1000</f>
        <v>131.46511627906975</v>
      </c>
    </row>
    <row r="25" spans="1:10" x14ac:dyDescent="0.25">
      <c r="A25" s="2" t="s">
        <v>82</v>
      </c>
      <c r="B25" s="1">
        <v>73</v>
      </c>
      <c r="C25" s="6">
        <v>19.989999999999998</v>
      </c>
      <c r="D25" s="6"/>
      <c r="E25" s="6"/>
      <c r="F25" s="6">
        <v>13.59</v>
      </c>
      <c r="G25" s="7">
        <f t="shared" si="0"/>
        <v>16.79</v>
      </c>
      <c r="H25" s="29">
        <f t="shared" si="1"/>
        <v>229.99999999999997</v>
      </c>
      <c r="J25" s="29">
        <f>(Plan3!H24/Plan3!B24)*1000</f>
        <v>229.6166666666667</v>
      </c>
    </row>
    <row r="26" spans="1:10" x14ac:dyDescent="0.25">
      <c r="A26" s="2" t="s">
        <v>20</v>
      </c>
      <c r="B26" s="1">
        <v>120</v>
      </c>
      <c r="C26" s="6">
        <v>49.99</v>
      </c>
      <c r="D26" s="6"/>
      <c r="E26" s="6"/>
      <c r="F26" s="6"/>
      <c r="G26" s="7">
        <f t="shared" si="0"/>
        <v>49.99</v>
      </c>
      <c r="H26" s="29">
        <f t="shared" si="1"/>
        <v>416.58333333333337</v>
      </c>
      <c r="J26" s="29">
        <f>(Plan3!H25/Plan3!B25)*1000</f>
        <v>130.4375</v>
      </c>
    </row>
    <row r="27" spans="1:10" x14ac:dyDescent="0.25">
      <c r="A27" s="2" t="s">
        <v>22</v>
      </c>
      <c r="B27" s="1">
        <v>215</v>
      </c>
      <c r="C27" s="6">
        <v>32.99</v>
      </c>
      <c r="D27" s="6">
        <v>25.49</v>
      </c>
      <c r="E27" s="6">
        <v>27.99</v>
      </c>
      <c r="F27" s="6"/>
      <c r="G27" s="7">
        <f t="shared" si="0"/>
        <v>28.823333333333334</v>
      </c>
      <c r="H27" s="29">
        <f t="shared" si="1"/>
        <v>134.06201550387598</v>
      </c>
      <c r="J27" s="29">
        <f>(Plan3!H26/Plan3!B26)*1000</f>
        <v>116.36619718309859</v>
      </c>
    </row>
    <row r="28" spans="1:10" x14ac:dyDescent="0.25">
      <c r="A28" s="2" t="s">
        <v>144</v>
      </c>
      <c r="B28" s="1">
        <v>150</v>
      </c>
      <c r="C28" s="6">
        <v>49.99</v>
      </c>
      <c r="D28" s="6">
        <v>37.89</v>
      </c>
      <c r="E28" s="6">
        <v>41.99</v>
      </c>
      <c r="F28" s="6"/>
      <c r="G28" s="7">
        <f t="shared" si="0"/>
        <v>43.29</v>
      </c>
      <c r="H28" s="29">
        <f t="shared" si="1"/>
        <v>288.59999999999997</v>
      </c>
      <c r="J28" s="29">
        <f>(Plan3!H27/Plan3!B27)*1000</f>
        <v>220.95</v>
      </c>
    </row>
    <row r="29" spans="1:10" x14ac:dyDescent="0.25">
      <c r="A29" s="2" t="s">
        <v>24</v>
      </c>
      <c r="B29" s="1">
        <v>220</v>
      </c>
      <c r="C29" s="6">
        <v>32.99</v>
      </c>
      <c r="D29" s="6">
        <v>21.9</v>
      </c>
      <c r="E29" s="6">
        <v>27.99</v>
      </c>
      <c r="F29" s="6">
        <v>25.49</v>
      </c>
      <c r="G29" s="7">
        <f t="shared" si="0"/>
        <v>27.092499999999998</v>
      </c>
      <c r="H29" s="29">
        <f t="shared" si="1"/>
        <v>123.14772727272725</v>
      </c>
      <c r="J29" s="29">
        <f>(Plan3!H28/Plan3!B28)*1000</f>
        <v>115.69333333333334</v>
      </c>
    </row>
    <row r="30" spans="1:10" x14ac:dyDescent="0.25">
      <c r="A30" s="2" t="s">
        <v>93</v>
      </c>
      <c r="B30" s="1">
        <v>375</v>
      </c>
      <c r="C30" s="6">
        <v>52.99</v>
      </c>
      <c r="D30" s="6">
        <v>42.39</v>
      </c>
      <c r="E30" s="6">
        <v>46.89</v>
      </c>
      <c r="F30" s="6">
        <v>42.39</v>
      </c>
      <c r="G30" s="7">
        <f t="shared" si="0"/>
        <v>46.164999999999992</v>
      </c>
      <c r="H30" s="29">
        <f t="shared" si="1"/>
        <v>123.10666666666664</v>
      </c>
      <c r="J30" s="29">
        <f>(Plan3!H29/Plan3!B29)*1000</f>
        <v>109.51333333333332</v>
      </c>
    </row>
    <row r="31" spans="1:10" x14ac:dyDescent="0.25">
      <c r="A31" s="2" t="s">
        <v>25</v>
      </c>
      <c r="B31" s="1">
        <v>375</v>
      </c>
      <c r="C31" s="6">
        <v>52.99</v>
      </c>
      <c r="D31" s="6">
        <v>41.89</v>
      </c>
      <c r="E31" s="6">
        <v>46.99</v>
      </c>
      <c r="F31" s="6">
        <v>39.979999999999997</v>
      </c>
      <c r="G31" s="7">
        <f t="shared" si="0"/>
        <v>45.462499999999999</v>
      </c>
      <c r="H31" s="29">
        <f t="shared" si="1"/>
        <v>121.23333333333333</v>
      </c>
      <c r="J31" s="29">
        <f>(Plan3!H30/Plan3!B30)*1000</f>
        <v>106.18666666666667</v>
      </c>
    </row>
    <row r="32" spans="1:10" x14ac:dyDescent="0.25">
      <c r="A32" s="2" t="s">
        <v>26</v>
      </c>
      <c r="B32" s="1">
        <v>375</v>
      </c>
      <c r="C32" s="6">
        <v>52.99</v>
      </c>
      <c r="D32" s="6">
        <v>41.89</v>
      </c>
      <c r="E32" s="6">
        <v>46.99</v>
      </c>
      <c r="F32" s="6">
        <v>39.979999999999997</v>
      </c>
      <c r="G32" s="7">
        <f t="shared" si="0"/>
        <v>45.462499999999999</v>
      </c>
      <c r="H32" s="29">
        <f t="shared" si="1"/>
        <v>121.23333333333333</v>
      </c>
      <c r="J32" s="29">
        <f>(Plan3!H31/Plan3!B31)*1000</f>
        <v>151.46296296296296</v>
      </c>
    </row>
    <row r="33" spans="1:10" x14ac:dyDescent="0.25">
      <c r="A33" s="2" t="s">
        <v>143</v>
      </c>
      <c r="B33" s="1">
        <v>360</v>
      </c>
      <c r="C33" s="6"/>
      <c r="D33" s="6">
        <v>49.89</v>
      </c>
      <c r="E33" s="6">
        <v>55.99</v>
      </c>
      <c r="F33" s="6">
        <v>49.89</v>
      </c>
      <c r="G33" s="7">
        <f t="shared" si="0"/>
        <v>51.923333333333325</v>
      </c>
      <c r="H33" s="29">
        <f t="shared" si="1"/>
        <v>144.23148148148147</v>
      </c>
      <c r="J33" s="29">
        <f>(Plan3!H32/Plan3!B32)*1000</f>
        <v>142.8111111111111</v>
      </c>
    </row>
    <row r="34" spans="1:10" x14ac:dyDescent="0.25">
      <c r="A34" s="2" t="s">
        <v>74</v>
      </c>
      <c r="B34" s="1">
        <v>225</v>
      </c>
      <c r="C34" s="6">
        <v>36.99</v>
      </c>
      <c r="D34" s="6">
        <v>29.8</v>
      </c>
      <c r="E34" s="6">
        <v>32.99</v>
      </c>
      <c r="F34" s="6">
        <v>29.8</v>
      </c>
      <c r="G34" s="7">
        <f t="shared" si="0"/>
        <v>32.395000000000003</v>
      </c>
      <c r="H34" s="29">
        <f t="shared" si="1"/>
        <v>143.97777777777779</v>
      </c>
      <c r="J34" s="29">
        <f>(Plan3!H33/Plan3!B33)*1000</f>
        <v>67.753623188405797</v>
      </c>
    </row>
    <row r="35" spans="1:10" x14ac:dyDescent="0.25">
      <c r="A35" s="2" t="s">
        <v>33</v>
      </c>
      <c r="B35" s="1">
        <v>200</v>
      </c>
      <c r="C35" s="6">
        <v>15.99</v>
      </c>
      <c r="D35" s="6">
        <v>16.899999999999999</v>
      </c>
      <c r="E35" s="6">
        <v>16.89</v>
      </c>
      <c r="F35" s="6">
        <v>16.899999999999999</v>
      </c>
      <c r="G35" s="7">
        <f t="shared" si="0"/>
        <v>16.670000000000002</v>
      </c>
      <c r="H35" s="29">
        <f t="shared" si="1"/>
        <v>83.350000000000009</v>
      </c>
      <c r="J35" s="29">
        <f>(Plan3!H34/Plan3!B34)*1000</f>
        <v>66.902173913043484</v>
      </c>
    </row>
    <row r="36" spans="1:10" x14ac:dyDescent="0.25">
      <c r="A36" s="2" t="s">
        <v>34</v>
      </c>
      <c r="B36" s="1">
        <v>200</v>
      </c>
      <c r="C36" s="6">
        <v>15.99</v>
      </c>
      <c r="D36" s="6">
        <v>16.899999999999999</v>
      </c>
      <c r="E36" s="6">
        <v>16.89</v>
      </c>
      <c r="F36" s="6">
        <v>16.899999999999999</v>
      </c>
      <c r="G36" s="7">
        <f t="shared" si="0"/>
        <v>16.670000000000002</v>
      </c>
      <c r="H36" s="29">
        <f t="shared" si="1"/>
        <v>83.350000000000009</v>
      </c>
      <c r="J36" s="29">
        <f>(Plan3!H35/Plan3!B35)*1000</f>
        <v>63.605442176870753</v>
      </c>
    </row>
    <row r="37" spans="1:10" x14ac:dyDescent="0.25">
      <c r="A37" s="2" t="s">
        <v>75</v>
      </c>
      <c r="B37" s="1">
        <v>215</v>
      </c>
      <c r="C37" s="6">
        <v>15.99</v>
      </c>
      <c r="D37" s="6">
        <v>16.899999999999999</v>
      </c>
      <c r="E37" s="6"/>
      <c r="F37" s="6">
        <v>16.899999999999999</v>
      </c>
      <c r="G37" s="7">
        <f t="shared" si="0"/>
        <v>16.596666666666668</v>
      </c>
      <c r="H37" s="29">
        <f t="shared" si="1"/>
        <v>77.193798449612416</v>
      </c>
      <c r="J37" s="29">
        <f>(Plan3!H36/Plan3!B36)*1000</f>
        <v>148.85185185185185</v>
      </c>
    </row>
    <row r="38" spans="1:10" x14ac:dyDescent="0.25">
      <c r="A38" s="2" t="s">
        <v>36</v>
      </c>
      <c r="B38" s="1">
        <v>215</v>
      </c>
      <c r="C38" s="6"/>
      <c r="D38" s="6">
        <v>28.39</v>
      </c>
      <c r="E38" s="6">
        <v>30.99</v>
      </c>
      <c r="F38" s="6">
        <v>28.39</v>
      </c>
      <c r="G38" s="7">
        <f t="shared" si="0"/>
        <v>29.256666666666664</v>
      </c>
      <c r="H38" s="29">
        <f t="shared" si="1"/>
        <v>136.07751937984494</v>
      </c>
      <c r="J38" s="29">
        <f>(Plan3!H37/Plan3!B37)*1000</f>
        <v>112.15561224489795</v>
      </c>
    </row>
    <row r="39" spans="1:10" x14ac:dyDescent="0.25">
      <c r="A39" s="2" t="s">
        <v>37</v>
      </c>
      <c r="B39" s="1">
        <v>170</v>
      </c>
      <c r="C39" s="6">
        <v>47.99</v>
      </c>
      <c r="D39" s="6">
        <v>36.5</v>
      </c>
      <c r="E39" s="6">
        <v>36.9</v>
      </c>
      <c r="F39" s="6">
        <v>36.5</v>
      </c>
      <c r="G39" s="7">
        <f t="shared" si="0"/>
        <v>39.472500000000004</v>
      </c>
      <c r="H39" s="29">
        <f t="shared" si="1"/>
        <v>232.19117647058826</v>
      </c>
      <c r="J39" s="29">
        <f>(Plan3!H38/Plan3!B38)*1000</f>
        <v>209.39999999999998</v>
      </c>
    </row>
    <row r="40" spans="1:10" x14ac:dyDescent="0.25">
      <c r="A40" s="2" t="s">
        <v>40</v>
      </c>
      <c r="B40" s="1">
        <v>170</v>
      </c>
      <c r="C40" s="6">
        <v>47.99</v>
      </c>
      <c r="D40" s="6">
        <v>36.5</v>
      </c>
      <c r="E40" s="6">
        <v>41.99</v>
      </c>
      <c r="F40" s="6">
        <v>36.5</v>
      </c>
      <c r="G40" s="7">
        <f t="shared" si="0"/>
        <v>40.745000000000005</v>
      </c>
      <c r="H40" s="29">
        <f t="shared" si="1"/>
        <v>239.67647058823533</v>
      </c>
      <c r="J40" s="29">
        <f>(Plan3!H39/Plan3!B39)*1000</f>
        <v>161.96022727272728</v>
      </c>
    </row>
    <row r="41" spans="1:10" x14ac:dyDescent="0.25">
      <c r="A41" s="2" t="s">
        <v>43</v>
      </c>
      <c r="B41" s="1">
        <v>318</v>
      </c>
      <c r="C41" s="6">
        <v>49.99</v>
      </c>
      <c r="D41" s="6">
        <v>37.89</v>
      </c>
      <c r="E41" s="6">
        <v>41.99</v>
      </c>
      <c r="F41" s="6">
        <v>37.89</v>
      </c>
      <c r="G41" s="7">
        <f t="shared" si="0"/>
        <v>41.94</v>
      </c>
      <c r="H41" s="29">
        <f t="shared" si="1"/>
        <v>131.88679245283021</v>
      </c>
      <c r="J41" s="29">
        <f>(Plan3!H40/Plan3!B40)*1000</f>
        <v>226.45588235294119</v>
      </c>
    </row>
    <row r="42" spans="1:10" x14ac:dyDescent="0.25">
      <c r="A42" s="2" t="s">
        <v>77</v>
      </c>
      <c r="B42" s="1">
        <v>240</v>
      </c>
      <c r="C42" s="6">
        <v>37.99</v>
      </c>
      <c r="D42" s="6">
        <v>28.98</v>
      </c>
      <c r="E42" s="6">
        <v>30.95</v>
      </c>
      <c r="F42" s="6">
        <v>28.98</v>
      </c>
      <c r="G42" s="7">
        <f t="shared" si="0"/>
        <v>31.725000000000001</v>
      </c>
      <c r="H42" s="29">
        <f t="shared" si="1"/>
        <v>132.1875</v>
      </c>
      <c r="J42" s="29">
        <f>(Plan3!H41/Plan3!B41)*1000</f>
        <v>225.54411764705884</v>
      </c>
    </row>
    <row r="43" spans="1:10" x14ac:dyDescent="0.25">
      <c r="A43" s="2" t="s">
        <v>133</v>
      </c>
      <c r="B43" s="1">
        <v>530</v>
      </c>
      <c r="C43" s="6">
        <v>59.99</v>
      </c>
      <c r="D43" s="6">
        <v>47.98</v>
      </c>
      <c r="E43" s="6">
        <v>51.8</v>
      </c>
      <c r="F43" s="6">
        <v>47.98</v>
      </c>
      <c r="G43" s="7">
        <f t="shared" si="0"/>
        <v>51.937499999999993</v>
      </c>
      <c r="H43" s="29">
        <f t="shared" si="1"/>
        <v>97.995283018867909</v>
      </c>
      <c r="J43" s="29">
        <f>(Plan3!H42/Plan3!B42)*1000</f>
        <v>225.54411764705884</v>
      </c>
    </row>
    <row r="44" spans="1:10" x14ac:dyDescent="0.25">
      <c r="A44" s="2" t="s">
        <v>36</v>
      </c>
      <c r="B44" s="1">
        <v>320</v>
      </c>
      <c r="C44" s="6">
        <v>47.99</v>
      </c>
      <c r="D44" s="6">
        <v>37.89</v>
      </c>
      <c r="E44" s="6">
        <v>41.95</v>
      </c>
      <c r="F44" s="6">
        <v>37.89</v>
      </c>
      <c r="G44" s="7">
        <f t="shared" si="0"/>
        <v>41.43</v>
      </c>
      <c r="H44" s="29">
        <f t="shared" si="1"/>
        <v>129.46875</v>
      </c>
      <c r="J44" s="29">
        <f>(Plan3!H43/Plan3!B43)*1000</f>
        <v>225.54411764705884</v>
      </c>
    </row>
    <row r="45" spans="1:10" x14ac:dyDescent="0.25">
      <c r="A45" s="2" t="s">
        <v>89</v>
      </c>
      <c r="B45" s="1">
        <v>500</v>
      </c>
      <c r="C45" s="6">
        <v>59.99</v>
      </c>
      <c r="D45" s="6">
        <v>47.9</v>
      </c>
      <c r="E45" s="6"/>
      <c r="F45" s="6">
        <v>47.9</v>
      </c>
      <c r="G45" s="7">
        <f t="shared" si="0"/>
        <v>51.93</v>
      </c>
      <c r="H45" s="29">
        <f t="shared" si="1"/>
        <v>103.86</v>
      </c>
      <c r="J45" s="29">
        <f>(Plan3!H44/Plan3!B44)*1000</f>
        <v>228.22058823529412</v>
      </c>
    </row>
    <row r="46" spans="1:10" x14ac:dyDescent="0.25">
      <c r="A46" s="2" t="s">
        <v>44</v>
      </c>
      <c r="B46" s="1">
        <v>743</v>
      </c>
      <c r="C46" s="6">
        <v>75.989999999999995</v>
      </c>
      <c r="D46" s="6">
        <v>59.98</v>
      </c>
      <c r="E46" s="6"/>
      <c r="F46" s="6">
        <v>57.9</v>
      </c>
      <c r="G46" s="7">
        <f t="shared" si="0"/>
        <v>64.623333333333335</v>
      </c>
      <c r="H46" s="29">
        <f t="shared" si="1"/>
        <v>86.976222521310007</v>
      </c>
      <c r="J46" s="29">
        <f>(Plan3!H45/Plan3!B45)*1000</f>
        <v>218.63235294117649</v>
      </c>
    </row>
    <row r="47" spans="1:10" x14ac:dyDescent="0.25">
      <c r="A47" s="2" t="s">
        <v>45</v>
      </c>
      <c r="B47" s="1">
        <v>196</v>
      </c>
      <c r="C47" s="6">
        <v>29.99</v>
      </c>
      <c r="D47" s="6">
        <v>22.69</v>
      </c>
      <c r="E47" s="6">
        <v>22.69</v>
      </c>
      <c r="F47" s="6">
        <v>22.69</v>
      </c>
      <c r="G47" s="7">
        <f t="shared" si="0"/>
        <v>24.515000000000001</v>
      </c>
      <c r="H47" s="29">
        <f t="shared" si="1"/>
        <v>125.07653061224491</v>
      </c>
      <c r="J47" s="29">
        <f>(Plan3!H46/Plan3!B46)*1000</f>
        <v>371.40000000000003</v>
      </c>
    </row>
    <row r="48" spans="1:10" x14ac:dyDescent="0.25">
      <c r="A48" s="2" t="s">
        <v>47</v>
      </c>
      <c r="B48" s="1">
        <v>215</v>
      </c>
      <c r="C48" s="6">
        <v>36.99</v>
      </c>
      <c r="D48" s="6">
        <v>28.88</v>
      </c>
      <c r="E48" s="6">
        <v>31.9</v>
      </c>
      <c r="F48" s="6">
        <v>28.78</v>
      </c>
      <c r="G48" s="7">
        <f t="shared" si="0"/>
        <v>31.637500000000003</v>
      </c>
      <c r="H48" s="29">
        <f t="shared" si="1"/>
        <v>147.15116279069767</v>
      </c>
      <c r="J48" s="29">
        <f>(Plan3!H47/Plan3!B47)*1000</f>
        <v>117.80434782608697</v>
      </c>
    </row>
    <row r="49" spans="1:10" x14ac:dyDescent="0.25">
      <c r="A49" s="2" t="s">
        <v>48</v>
      </c>
      <c r="B49" s="1">
        <v>196</v>
      </c>
      <c r="C49" s="6">
        <v>36.99</v>
      </c>
      <c r="D49" s="6">
        <v>28.59</v>
      </c>
      <c r="E49" s="6">
        <v>30.99</v>
      </c>
      <c r="F49" s="6">
        <v>28.59</v>
      </c>
      <c r="G49" s="7">
        <f t="shared" si="0"/>
        <v>31.29</v>
      </c>
      <c r="H49" s="29">
        <f t="shared" si="1"/>
        <v>159.64285714285714</v>
      </c>
      <c r="J49" s="29">
        <f>(Plan3!H48/Plan3!B48)*1000</f>
        <v>124.50000000000001</v>
      </c>
    </row>
    <row r="50" spans="1:10" x14ac:dyDescent="0.25">
      <c r="A50" s="2" t="s">
        <v>115</v>
      </c>
      <c r="B50" s="1">
        <v>500</v>
      </c>
      <c r="C50" s="6"/>
      <c r="D50" s="6">
        <v>47.98</v>
      </c>
      <c r="E50" s="6">
        <v>47.9</v>
      </c>
      <c r="F50" s="6"/>
      <c r="G50" s="7">
        <f t="shared" si="0"/>
        <v>47.94</v>
      </c>
      <c r="H50" s="29">
        <f t="shared" si="1"/>
        <v>95.88</v>
      </c>
      <c r="J50" s="29">
        <f>(Plan3!H49/Plan3!B49)*1000</f>
        <v>157.72499999999997</v>
      </c>
    </row>
    <row r="51" spans="1:10" x14ac:dyDescent="0.25">
      <c r="A51" s="2" t="s">
        <v>51</v>
      </c>
      <c r="B51" s="1">
        <v>270</v>
      </c>
      <c r="C51" s="6">
        <v>37.99</v>
      </c>
      <c r="D51" s="6">
        <v>27.89</v>
      </c>
      <c r="E51" s="6">
        <v>27.99</v>
      </c>
      <c r="F51" s="6">
        <v>27.89</v>
      </c>
      <c r="G51" s="7">
        <f t="shared" si="0"/>
        <v>30.439999999999998</v>
      </c>
      <c r="H51" s="29">
        <f t="shared" si="1"/>
        <v>112.74074074074073</v>
      </c>
      <c r="J51" s="29">
        <f>(Plan3!H50/Plan3!B50)*1000</f>
        <v>226.27941176470588</v>
      </c>
    </row>
    <row r="52" spans="1:10" x14ac:dyDescent="0.25">
      <c r="A52" s="2" t="s">
        <v>135</v>
      </c>
      <c r="B52" s="1">
        <v>330</v>
      </c>
      <c r="C52" s="6">
        <v>49.99</v>
      </c>
      <c r="D52" s="6">
        <v>37.89</v>
      </c>
      <c r="E52" s="6">
        <v>41.85</v>
      </c>
      <c r="F52" s="6">
        <v>37.89</v>
      </c>
      <c r="G52" s="7">
        <f t="shared" si="0"/>
        <v>41.905000000000001</v>
      </c>
      <c r="H52" s="29">
        <f t="shared" si="1"/>
        <v>126.98484848484848</v>
      </c>
      <c r="J52" s="29">
        <f>(Plan3!H51/Plan3!B51)*1000</f>
        <v>114.86718750000003</v>
      </c>
    </row>
    <row r="53" spans="1:10" x14ac:dyDescent="0.25">
      <c r="A53" s="2" t="s">
        <v>78</v>
      </c>
      <c r="B53" s="1">
        <v>356</v>
      </c>
      <c r="C53" s="6">
        <v>47.99</v>
      </c>
      <c r="D53" s="6">
        <v>39.979999999999997</v>
      </c>
      <c r="E53" s="6">
        <v>41.99</v>
      </c>
      <c r="F53" s="6">
        <v>38.19</v>
      </c>
      <c r="G53" s="7">
        <f t="shared" si="0"/>
        <v>42.037500000000001</v>
      </c>
      <c r="H53" s="29">
        <f t="shared" si="1"/>
        <v>118.08286516853933</v>
      </c>
      <c r="J53" s="29">
        <f>(Plan3!H52/Plan3!B52)*1000</f>
        <v>94.326666666666668</v>
      </c>
    </row>
    <row r="54" spans="1:10" x14ac:dyDescent="0.25">
      <c r="A54" s="2" t="s">
        <v>52</v>
      </c>
      <c r="B54" s="1">
        <v>236</v>
      </c>
      <c r="C54" s="6">
        <v>29.99</v>
      </c>
      <c r="D54" s="6">
        <v>23.39</v>
      </c>
      <c r="E54" s="6">
        <v>25.89</v>
      </c>
      <c r="F54" s="6"/>
      <c r="G54" s="7">
        <f t="shared" si="0"/>
        <v>26.423333333333332</v>
      </c>
      <c r="H54" s="29">
        <f t="shared" si="1"/>
        <v>111.96327683615819</v>
      </c>
      <c r="J54" s="29">
        <f>(Plan3!H53/Plan3!B53)*1000</f>
        <v>122.99744897959184</v>
      </c>
    </row>
    <row r="55" spans="1:10" x14ac:dyDescent="0.25">
      <c r="A55" s="2" t="s">
        <v>145</v>
      </c>
      <c r="B55" s="1">
        <v>150</v>
      </c>
      <c r="C55" s="6">
        <v>49.99</v>
      </c>
      <c r="D55" s="6"/>
      <c r="E55" s="6">
        <v>42.69</v>
      </c>
      <c r="F55" s="6"/>
      <c r="G55" s="7">
        <f t="shared" si="0"/>
        <v>46.34</v>
      </c>
      <c r="H55" s="29">
        <f t="shared" si="1"/>
        <v>308.93333333333334</v>
      </c>
      <c r="J55" s="29">
        <f>(Plan3!H54/Plan3!B54)*1000</f>
        <v>112.79336734693877</v>
      </c>
    </row>
    <row r="56" spans="1:10" x14ac:dyDescent="0.25">
      <c r="A56" s="2" t="s">
        <v>60</v>
      </c>
      <c r="B56" s="1">
        <v>200</v>
      </c>
      <c r="C56" s="6">
        <v>34.99</v>
      </c>
      <c r="D56" s="6">
        <v>24.89</v>
      </c>
      <c r="E56" s="6">
        <v>24.89</v>
      </c>
      <c r="F56" s="6">
        <v>24.59</v>
      </c>
      <c r="G56" s="7">
        <f t="shared" si="0"/>
        <v>27.340000000000003</v>
      </c>
      <c r="H56" s="29">
        <f t="shared" si="1"/>
        <v>136.70000000000002</v>
      </c>
      <c r="J56" s="29">
        <f>(Plan3!H55/Plan3!B55)*1000</f>
        <v>136.3953488372093</v>
      </c>
    </row>
    <row r="57" spans="1:10" x14ac:dyDescent="0.25">
      <c r="A57" s="2" t="s">
        <v>62</v>
      </c>
      <c r="B57" s="1">
        <v>210</v>
      </c>
      <c r="C57" s="6">
        <v>34.99</v>
      </c>
      <c r="D57" s="6">
        <v>24.89</v>
      </c>
      <c r="E57" s="6">
        <v>24.89</v>
      </c>
      <c r="F57" s="6">
        <v>24.59</v>
      </c>
      <c r="G57" s="7">
        <f t="shared" si="0"/>
        <v>27.340000000000003</v>
      </c>
      <c r="H57" s="29">
        <f t="shared" si="1"/>
        <v>130.1904761904762</v>
      </c>
      <c r="J57" s="29">
        <f>(Plan3!H56/Plan3!B56)*1000</f>
        <v>138.04846938775512</v>
      </c>
    </row>
    <row r="58" spans="1:10" x14ac:dyDescent="0.25">
      <c r="A58" s="2" t="s">
        <v>91</v>
      </c>
      <c r="B58" s="1">
        <v>330</v>
      </c>
      <c r="C58" s="6"/>
      <c r="D58" s="6">
        <v>49.79</v>
      </c>
      <c r="E58" s="6"/>
      <c r="F58" s="6"/>
      <c r="G58" s="7">
        <f t="shared" si="0"/>
        <v>49.79</v>
      </c>
      <c r="H58" s="29">
        <f t="shared" si="1"/>
        <v>150.8787878787879</v>
      </c>
      <c r="J58" s="29">
        <f>(Plan3!H57/Plan3!B57)*1000</f>
        <v>107.82407407407408</v>
      </c>
    </row>
    <row r="59" spans="1:10" x14ac:dyDescent="0.25">
      <c r="A59" s="2" t="s">
        <v>63</v>
      </c>
      <c r="B59" s="1">
        <v>330</v>
      </c>
      <c r="C59" s="6">
        <v>62.99</v>
      </c>
      <c r="D59" s="6">
        <v>49.79</v>
      </c>
      <c r="E59" s="6">
        <v>55.99</v>
      </c>
      <c r="F59" s="6">
        <v>49.79</v>
      </c>
      <c r="G59" s="7">
        <f t="shared" si="0"/>
        <v>54.64</v>
      </c>
      <c r="H59" s="29">
        <f t="shared" si="1"/>
        <v>165.57575757575756</v>
      </c>
      <c r="J59" s="29">
        <f>(Plan3!H58/Plan3!B58)*1000</f>
        <v>157.99744897959184</v>
      </c>
    </row>
    <row r="60" spans="1:10" x14ac:dyDescent="0.25">
      <c r="A60" s="2" t="s">
        <v>64</v>
      </c>
      <c r="B60" s="1">
        <v>360</v>
      </c>
      <c r="C60" s="6"/>
      <c r="D60" s="6">
        <v>49.89</v>
      </c>
      <c r="E60" s="6"/>
      <c r="F60" s="6">
        <v>47.9</v>
      </c>
      <c r="G60" s="7">
        <f t="shared" si="0"/>
        <v>48.894999999999996</v>
      </c>
      <c r="H60" s="29">
        <f t="shared" si="1"/>
        <v>135.81944444444443</v>
      </c>
      <c r="J60" s="29">
        <f>(Plan3!H59/Plan3!B59)*1000</f>
        <v>109.20370370370371</v>
      </c>
    </row>
    <row r="61" spans="1:10" x14ac:dyDescent="0.25">
      <c r="A61" s="2" t="s">
        <v>66</v>
      </c>
      <c r="B61" s="1">
        <v>350</v>
      </c>
      <c r="C61" s="6">
        <v>54.99</v>
      </c>
      <c r="D61" s="6">
        <v>42.49</v>
      </c>
      <c r="E61" s="6"/>
      <c r="F61" s="6"/>
      <c r="G61" s="7">
        <f t="shared" si="0"/>
        <v>48.74</v>
      </c>
      <c r="H61" s="29">
        <f t="shared" si="1"/>
        <v>139.25714285714287</v>
      </c>
      <c r="J61" s="29">
        <f>(Plan3!H60/Plan3!B60)*1000</f>
        <v>108.9115168539326</v>
      </c>
    </row>
    <row r="62" spans="1:10" x14ac:dyDescent="0.25">
      <c r="A62" s="2" t="s">
        <v>64</v>
      </c>
      <c r="B62" s="1">
        <v>360</v>
      </c>
      <c r="C62" s="6">
        <v>64.989999999999995</v>
      </c>
      <c r="D62" s="6">
        <v>49.89</v>
      </c>
      <c r="E62" s="6">
        <v>55.9</v>
      </c>
      <c r="F62" s="6"/>
      <c r="G62" s="7">
        <f t="shared" si="0"/>
        <v>56.926666666666669</v>
      </c>
      <c r="H62" s="29">
        <f t="shared" si="1"/>
        <v>158.12962962962965</v>
      </c>
      <c r="J62" s="29">
        <f>(Plan3!H61/Plan3!B61)*1000</f>
        <v>88.488700564971765</v>
      </c>
    </row>
    <row r="63" spans="1:10" x14ac:dyDescent="0.25">
      <c r="A63" s="2" t="s">
        <v>67</v>
      </c>
      <c r="B63" s="1">
        <v>240</v>
      </c>
      <c r="C63" s="6">
        <v>39.99</v>
      </c>
      <c r="D63" s="6">
        <v>29.79</v>
      </c>
      <c r="E63" s="6">
        <v>32.979999999999997</v>
      </c>
      <c r="F63" s="6">
        <v>27.9</v>
      </c>
      <c r="G63" s="7">
        <f t="shared" si="0"/>
        <v>32.664999999999999</v>
      </c>
      <c r="H63" s="29">
        <f t="shared" si="1"/>
        <v>136.10416666666666</v>
      </c>
      <c r="J63" s="29">
        <f>(Plan3!H62/Plan3!B62)*1000</f>
        <v>89.875000000000014</v>
      </c>
    </row>
    <row r="64" spans="1:10" x14ac:dyDescent="0.25">
      <c r="A64" s="2" t="s">
        <v>83</v>
      </c>
      <c r="B64" s="1">
        <v>80</v>
      </c>
      <c r="C64" s="6">
        <v>14.99</v>
      </c>
      <c r="D64" s="6"/>
      <c r="E64" s="6"/>
      <c r="F64" s="6"/>
      <c r="G64" s="7">
        <f t="shared" si="0"/>
        <v>14.99</v>
      </c>
      <c r="H64" s="29">
        <f t="shared" si="1"/>
        <v>187.375</v>
      </c>
      <c r="J64" s="29">
        <f>(Plan3!H63/Plan3!B63)*1000</f>
        <v>124.8125</v>
      </c>
    </row>
    <row r="65" spans="1:10" x14ac:dyDescent="0.25">
      <c r="A65" s="2" t="s">
        <v>84</v>
      </c>
      <c r="B65" s="1">
        <v>80</v>
      </c>
      <c r="C65" s="6">
        <v>14.99</v>
      </c>
      <c r="D65" s="6"/>
      <c r="E65" s="6"/>
      <c r="F65" s="6"/>
      <c r="G65" s="7">
        <f t="shared" si="0"/>
        <v>14.99</v>
      </c>
      <c r="H65" s="29">
        <f t="shared" si="1"/>
        <v>187.375</v>
      </c>
      <c r="J65" s="29">
        <f>(Plan3!H64/Plan3!B64)*1000</f>
        <v>114.54545454545456</v>
      </c>
    </row>
    <row r="66" spans="1:10" x14ac:dyDescent="0.25">
      <c r="A66" s="2" t="s">
        <v>85</v>
      </c>
      <c r="B66" s="1">
        <v>160</v>
      </c>
      <c r="C66" s="6">
        <v>34.99</v>
      </c>
      <c r="D66" s="6"/>
      <c r="E66" s="6"/>
      <c r="F66" s="6"/>
      <c r="G66" s="7">
        <f t="shared" si="0"/>
        <v>34.99</v>
      </c>
      <c r="H66" s="29">
        <f t="shared" si="1"/>
        <v>218.6875</v>
      </c>
      <c r="J66" s="29">
        <f>(Plan3!H65/Plan3!B65)*1000</f>
        <v>199.3</v>
      </c>
    </row>
    <row r="67" spans="1:10" x14ac:dyDescent="0.25">
      <c r="H67" s="26">
        <f>AVERAGE(H3:H66)</f>
        <v>189.68783482198285</v>
      </c>
      <c r="J67" s="29">
        <f>(Plan3!H66/Plan3!B66)*1000</f>
        <v>225.99999999999997</v>
      </c>
    </row>
    <row r="68" spans="1:10" x14ac:dyDescent="0.25">
      <c r="J68" s="29">
        <f>(Plan3!H67/Plan3!B67)*1000</f>
        <v>209.29999999999998</v>
      </c>
    </row>
    <row r="69" spans="1:10" x14ac:dyDescent="0.25">
      <c r="J69" s="29">
        <f>(Plan3!H68/Plan3!B68)*1000</f>
        <v>161.14999999999998</v>
      </c>
    </row>
    <row r="70" spans="1:10" x14ac:dyDescent="0.25">
      <c r="J70" s="29">
        <f>(Plan3!H69/Plan3!B69)*1000</f>
        <v>118.28333333333333</v>
      </c>
    </row>
    <row r="71" spans="1:10" x14ac:dyDescent="0.25">
      <c r="J71" s="29">
        <f>(Plan3!H70/Plan3!B70)*1000</f>
        <v>119.27777777777777</v>
      </c>
    </row>
    <row r="72" spans="1:10" x14ac:dyDescent="0.25">
      <c r="J72" s="29">
        <f>(Plan3!H71/Plan3!B71)*1000</f>
        <v>185.88235294117646</v>
      </c>
    </row>
    <row r="73" spans="1:10" x14ac:dyDescent="0.25">
      <c r="J73" s="29">
        <f>(Plan3!H72/Plan3!B72)*1000</f>
        <v>161.06060606060603</v>
      </c>
    </row>
    <row r="74" spans="1:10" x14ac:dyDescent="0.25">
      <c r="J74" s="29">
        <f>(Plan3!H73/Plan3!B73)*1000</f>
        <v>160.30303030303031</v>
      </c>
    </row>
    <row r="75" spans="1:10" x14ac:dyDescent="0.25">
      <c r="J75" s="29">
        <f>(Plan3!H74/Plan3!B74)*1000</f>
        <v>111.65128205128204</v>
      </c>
    </row>
    <row r="76" spans="1:10" x14ac:dyDescent="0.25">
      <c r="J76" s="29">
        <f>(Plan3!H75/Plan3!B75)*1000</f>
        <v>124.80555555555556</v>
      </c>
    </row>
    <row r="77" spans="1:10" x14ac:dyDescent="0.25">
      <c r="J77" s="29">
        <f>(Plan3!H76/Plan3!B76)*1000</f>
        <v>108.28571428571428</v>
      </c>
    </row>
    <row r="78" spans="1:10" x14ac:dyDescent="0.25">
      <c r="J78" s="29">
        <f>(Plan3!H77/Plan3!B77)*1000</f>
        <v>107.49523809523811</v>
      </c>
    </row>
    <row r="79" spans="1:10" x14ac:dyDescent="0.25">
      <c r="J79" s="29">
        <f>(Plan3!H78/Plan3!B78)*1000</f>
        <v>126.54166666666666</v>
      </c>
    </row>
    <row r="80" spans="1:10" x14ac:dyDescent="0.25">
      <c r="J80" s="29">
        <f>(Plan3!H79/Plan3!B79)*1000</f>
        <v>124.56944444444444</v>
      </c>
    </row>
    <row r="81" spans="10:10" x14ac:dyDescent="0.25">
      <c r="J81" s="29">
        <f>AVERAGE(J3:J80)</f>
        <v>164.21441836879799</v>
      </c>
    </row>
    <row r="83" spans="10:10" x14ac:dyDescent="0.25">
      <c r="J83" s="30">
        <f>H67/J81-1</f>
        <v>0.15512289789302081</v>
      </c>
    </row>
  </sheetData>
  <mergeCells count="1">
    <mergeCell ref="A1:F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I2" sqref="I2:I80"/>
    </sheetView>
  </sheetViews>
  <sheetFormatPr defaultRowHeight="15" x14ac:dyDescent="0.25"/>
  <cols>
    <col min="1" max="1" width="41.7109375" bestFit="1" customWidth="1"/>
    <col min="8" max="8" width="9.5703125" bestFit="1" customWidth="1"/>
    <col min="9" max="9" width="11" style="29" bestFit="1" customWidth="1"/>
  </cols>
  <sheetData>
    <row r="1" spans="1:8" ht="15.75" thickBot="1" x14ac:dyDescent="0.3">
      <c r="A1" s="83" t="s">
        <v>158</v>
      </c>
      <c r="B1" s="84"/>
      <c r="C1" s="84"/>
      <c r="D1" s="84"/>
      <c r="E1" s="84"/>
      <c r="F1" s="84"/>
      <c r="G1" s="85"/>
    </row>
    <row r="2" spans="1:8" x14ac:dyDescent="0.25">
      <c r="A2" s="8" t="s">
        <v>159</v>
      </c>
      <c r="B2" s="9">
        <v>45</v>
      </c>
      <c r="C2" s="10">
        <v>7.99</v>
      </c>
      <c r="D2" s="10">
        <v>5.8</v>
      </c>
      <c r="E2" s="10">
        <v>5.79</v>
      </c>
      <c r="F2" s="10"/>
      <c r="G2" s="11"/>
      <c r="H2" s="26">
        <f t="shared" ref="H2:H33" si="0">AVERAGE(C2:F2)</f>
        <v>6.5266666666666664</v>
      </c>
    </row>
    <row r="3" spans="1:8" x14ac:dyDescent="0.25">
      <c r="A3" s="12" t="s">
        <v>160</v>
      </c>
      <c r="B3" s="1">
        <v>100</v>
      </c>
      <c r="C3" s="13">
        <v>39.99</v>
      </c>
      <c r="D3" s="13">
        <v>26.96</v>
      </c>
      <c r="E3" s="13"/>
      <c r="F3" s="13">
        <v>42.45</v>
      </c>
      <c r="G3" s="14"/>
      <c r="H3" s="26">
        <f t="shared" si="0"/>
        <v>36.466666666666669</v>
      </c>
    </row>
    <row r="4" spans="1:8" x14ac:dyDescent="0.25">
      <c r="A4" s="12" t="s">
        <v>161</v>
      </c>
      <c r="B4" s="1">
        <v>100</v>
      </c>
      <c r="C4" s="13">
        <v>39.99</v>
      </c>
      <c r="D4" s="13">
        <v>20.46</v>
      </c>
      <c r="E4" s="13">
        <v>22.39</v>
      </c>
      <c r="F4" s="13">
        <v>20.45</v>
      </c>
      <c r="G4" s="14">
        <v>22.99</v>
      </c>
      <c r="H4" s="26">
        <f t="shared" si="0"/>
        <v>25.822500000000002</v>
      </c>
    </row>
    <row r="5" spans="1:8" x14ac:dyDescent="0.25">
      <c r="A5" s="12" t="s">
        <v>162</v>
      </c>
      <c r="B5" s="1">
        <v>150</v>
      </c>
      <c r="C5" s="13"/>
      <c r="D5" s="13">
        <v>22.5</v>
      </c>
      <c r="E5" s="13">
        <v>21.9</v>
      </c>
      <c r="F5" s="13"/>
      <c r="G5" s="14">
        <v>27.2</v>
      </c>
      <c r="H5" s="26">
        <f t="shared" si="0"/>
        <v>22.2</v>
      </c>
    </row>
    <row r="6" spans="1:8" x14ac:dyDescent="0.25">
      <c r="A6" s="12" t="s">
        <v>72</v>
      </c>
      <c r="B6" s="1">
        <v>150</v>
      </c>
      <c r="C6" s="13"/>
      <c r="D6" s="13">
        <v>22.5</v>
      </c>
      <c r="E6" s="13"/>
      <c r="F6" s="13"/>
      <c r="G6" s="14">
        <v>27.2</v>
      </c>
      <c r="H6" s="26">
        <f t="shared" si="0"/>
        <v>22.5</v>
      </c>
    </row>
    <row r="7" spans="1:8" x14ac:dyDescent="0.25">
      <c r="A7" s="12" t="s">
        <v>73</v>
      </c>
      <c r="B7" s="1">
        <v>220</v>
      </c>
      <c r="C7" s="13"/>
      <c r="D7" s="13">
        <v>29.09</v>
      </c>
      <c r="E7" s="13">
        <v>26.9</v>
      </c>
      <c r="F7" s="13">
        <v>26.89</v>
      </c>
      <c r="G7" s="14"/>
      <c r="H7" s="26">
        <f t="shared" si="0"/>
        <v>27.626666666666665</v>
      </c>
    </row>
    <row r="8" spans="1:8" x14ac:dyDescent="0.25">
      <c r="A8" s="12" t="s">
        <v>139</v>
      </c>
      <c r="B8" s="1">
        <v>100</v>
      </c>
      <c r="C8" s="13">
        <v>39.99</v>
      </c>
      <c r="D8" s="13">
        <v>24.8</v>
      </c>
      <c r="E8" s="13">
        <v>23.9</v>
      </c>
      <c r="F8" s="13">
        <v>23.89</v>
      </c>
      <c r="G8" s="14"/>
      <c r="H8" s="26">
        <f t="shared" si="0"/>
        <v>28.145</v>
      </c>
    </row>
    <row r="9" spans="1:8" x14ac:dyDescent="0.25">
      <c r="A9" s="12" t="s">
        <v>140</v>
      </c>
      <c r="B9" s="1">
        <v>150</v>
      </c>
      <c r="C9" s="13"/>
      <c r="D9" s="13">
        <v>27.78</v>
      </c>
      <c r="E9" s="13"/>
      <c r="F9" s="13">
        <v>27.78</v>
      </c>
      <c r="G9" s="14"/>
      <c r="H9" s="26">
        <f t="shared" si="0"/>
        <v>27.78</v>
      </c>
    </row>
    <row r="10" spans="1:8" x14ac:dyDescent="0.25">
      <c r="A10" s="8" t="s">
        <v>163</v>
      </c>
      <c r="B10" s="9">
        <v>85</v>
      </c>
      <c r="C10" s="10">
        <v>24.99</v>
      </c>
      <c r="D10" s="10">
        <v>11.4</v>
      </c>
      <c r="E10" s="10"/>
      <c r="F10" s="10"/>
      <c r="G10" s="11"/>
      <c r="H10" s="26">
        <f t="shared" si="0"/>
        <v>18.195</v>
      </c>
    </row>
    <row r="11" spans="1:8" x14ac:dyDescent="0.25">
      <c r="A11" s="12" t="s">
        <v>12</v>
      </c>
      <c r="B11" s="1">
        <v>150</v>
      </c>
      <c r="C11" s="13">
        <v>49.99</v>
      </c>
      <c r="D11" s="13">
        <v>37.9</v>
      </c>
      <c r="E11" s="13">
        <v>36.9</v>
      </c>
      <c r="F11" s="13">
        <v>36.89</v>
      </c>
      <c r="G11" s="14">
        <v>39.9</v>
      </c>
      <c r="H11" s="26">
        <f t="shared" si="0"/>
        <v>40.42</v>
      </c>
    </row>
    <row r="12" spans="1:8" x14ac:dyDescent="0.25">
      <c r="A12" s="12" t="s">
        <v>13</v>
      </c>
      <c r="B12" s="1">
        <v>260</v>
      </c>
      <c r="C12" s="13">
        <v>64.989999999999995</v>
      </c>
      <c r="D12" s="13">
        <v>49.85</v>
      </c>
      <c r="E12" s="13">
        <v>46.9</v>
      </c>
      <c r="F12" s="13">
        <v>46.89</v>
      </c>
      <c r="G12" s="14"/>
      <c r="H12" s="26">
        <f t="shared" si="0"/>
        <v>52.157499999999999</v>
      </c>
    </row>
    <row r="13" spans="1:8" x14ac:dyDescent="0.25">
      <c r="A13" s="12" t="s">
        <v>11</v>
      </c>
      <c r="B13" s="1">
        <v>250</v>
      </c>
      <c r="C13" s="13">
        <v>64.989999999999995</v>
      </c>
      <c r="D13" s="13">
        <v>47.9</v>
      </c>
      <c r="E13" s="13">
        <v>46.9</v>
      </c>
      <c r="F13" s="13">
        <v>46.89</v>
      </c>
      <c r="G13" s="14"/>
      <c r="H13" s="26">
        <f t="shared" si="0"/>
        <v>51.67</v>
      </c>
    </row>
    <row r="14" spans="1:8" x14ac:dyDescent="0.25">
      <c r="A14" s="12" t="s">
        <v>14</v>
      </c>
      <c r="B14" s="1">
        <v>390</v>
      </c>
      <c r="C14" s="13">
        <v>79.989999999999995</v>
      </c>
      <c r="D14" s="13">
        <v>62.49</v>
      </c>
      <c r="E14" s="13">
        <v>61.9</v>
      </c>
      <c r="F14" s="13">
        <v>61.89</v>
      </c>
      <c r="G14" s="14">
        <v>69.989999999999995</v>
      </c>
      <c r="H14" s="26">
        <f t="shared" si="0"/>
        <v>66.567499999999995</v>
      </c>
    </row>
    <row r="15" spans="1:8" x14ac:dyDescent="0.25">
      <c r="A15" s="15" t="s">
        <v>15</v>
      </c>
      <c r="B15" s="16">
        <v>370</v>
      </c>
      <c r="C15" s="17">
        <v>79.989999999999995</v>
      </c>
      <c r="D15" s="17">
        <v>62.49</v>
      </c>
      <c r="E15" s="17">
        <v>61.9</v>
      </c>
      <c r="F15" s="17"/>
      <c r="G15" s="18">
        <v>69.989999999999995</v>
      </c>
      <c r="H15" s="26">
        <f t="shared" si="0"/>
        <v>68.126666666666665</v>
      </c>
    </row>
    <row r="16" spans="1:8" x14ac:dyDescent="0.25">
      <c r="A16" s="8" t="s">
        <v>18</v>
      </c>
      <c r="B16" s="9">
        <v>50</v>
      </c>
      <c r="C16" s="10">
        <v>7.99</v>
      </c>
      <c r="D16" s="10">
        <v>6.75</v>
      </c>
      <c r="E16" s="10"/>
      <c r="F16" s="10">
        <v>6.39</v>
      </c>
      <c r="G16" s="11"/>
      <c r="H16" s="26">
        <f t="shared" si="0"/>
        <v>7.043333333333333</v>
      </c>
    </row>
    <row r="17" spans="1:8" x14ac:dyDescent="0.25">
      <c r="A17" s="12" t="s">
        <v>80</v>
      </c>
      <c r="B17" s="1">
        <v>45</v>
      </c>
      <c r="C17" s="13">
        <v>7.99</v>
      </c>
      <c r="D17" s="13">
        <v>6.48</v>
      </c>
      <c r="E17" s="13"/>
      <c r="F17" s="13">
        <v>6.75</v>
      </c>
      <c r="G17" s="14"/>
      <c r="H17" s="26">
        <f t="shared" si="0"/>
        <v>7.0733333333333333</v>
      </c>
    </row>
    <row r="18" spans="1:8" x14ac:dyDescent="0.25">
      <c r="A18" s="12" t="s">
        <v>81</v>
      </c>
      <c r="B18" s="1">
        <v>120</v>
      </c>
      <c r="C18" s="13">
        <v>44.99</v>
      </c>
      <c r="D18" s="13">
        <v>31.3</v>
      </c>
      <c r="E18" s="13"/>
      <c r="F18" s="13">
        <v>34.99</v>
      </c>
      <c r="G18" s="14"/>
      <c r="H18" s="26">
        <f t="shared" si="0"/>
        <v>37.093333333333334</v>
      </c>
    </row>
    <row r="19" spans="1:8" x14ac:dyDescent="0.25">
      <c r="A19" s="12" t="s">
        <v>19</v>
      </c>
      <c r="B19" s="1">
        <v>166</v>
      </c>
      <c r="C19" s="13">
        <v>29.99</v>
      </c>
      <c r="D19" s="13">
        <v>23.55</v>
      </c>
      <c r="E19" s="13">
        <v>28.89</v>
      </c>
      <c r="F19" s="13">
        <v>23.49</v>
      </c>
      <c r="G19" s="14"/>
      <c r="H19" s="26">
        <f t="shared" si="0"/>
        <v>26.48</v>
      </c>
    </row>
    <row r="20" spans="1:8" x14ac:dyDescent="0.25">
      <c r="A20" s="12" t="s">
        <v>82</v>
      </c>
      <c r="B20" s="1">
        <v>73</v>
      </c>
      <c r="C20" s="13">
        <v>16.989999999999998</v>
      </c>
      <c r="D20" s="13">
        <v>12.3</v>
      </c>
      <c r="E20" s="13">
        <v>14.39</v>
      </c>
      <c r="F20" s="13">
        <v>12.89</v>
      </c>
      <c r="G20" s="14"/>
      <c r="H20" s="26">
        <f t="shared" si="0"/>
        <v>14.1425</v>
      </c>
    </row>
    <row r="21" spans="1:8" x14ac:dyDescent="0.25">
      <c r="A21" s="12" t="s">
        <v>20</v>
      </c>
      <c r="B21" s="1">
        <v>120</v>
      </c>
      <c r="C21" s="13">
        <v>44.99</v>
      </c>
      <c r="D21" s="13">
        <v>31.3</v>
      </c>
      <c r="E21" s="13"/>
      <c r="F21" s="13"/>
      <c r="G21" s="14"/>
      <c r="H21" s="26">
        <f t="shared" si="0"/>
        <v>38.145000000000003</v>
      </c>
    </row>
    <row r="22" spans="1:8" x14ac:dyDescent="0.25">
      <c r="A22" s="12" t="s">
        <v>21</v>
      </c>
      <c r="B22" s="1">
        <v>200</v>
      </c>
      <c r="C22" s="13">
        <v>29.99</v>
      </c>
      <c r="D22" s="13">
        <v>23.45</v>
      </c>
      <c r="E22" s="13"/>
      <c r="F22" s="13">
        <v>23.89</v>
      </c>
      <c r="G22" s="14"/>
      <c r="H22" s="26">
        <f t="shared" si="0"/>
        <v>25.776666666666667</v>
      </c>
    </row>
    <row r="23" spans="1:8" x14ac:dyDescent="0.25">
      <c r="A23" s="12" t="s">
        <v>22</v>
      </c>
      <c r="B23" s="1">
        <v>215</v>
      </c>
      <c r="C23" s="13">
        <v>32.99</v>
      </c>
      <c r="D23" s="13">
        <v>26.59</v>
      </c>
      <c r="E23" s="13">
        <v>26.9</v>
      </c>
      <c r="F23" s="13">
        <v>26.58</v>
      </c>
      <c r="G23" s="14"/>
      <c r="H23" s="26">
        <f t="shared" si="0"/>
        <v>28.264999999999997</v>
      </c>
    </row>
    <row r="24" spans="1:8" x14ac:dyDescent="0.25">
      <c r="A24" s="12" t="s">
        <v>23</v>
      </c>
      <c r="B24" s="1">
        <v>150</v>
      </c>
      <c r="C24" s="13">
        <v>39.99</v>
      </c>
      <c r="D24" s="13">
        <v>31.49</v>
      </c>
      <c r="E24" s="13">
        <v>34.99</v>
      </c>
      <c r="F24" s="13">
        <v>31.3</v>
      </c>
      <c r="G24" s="14"/>
      <c r="H24" s="26">
        <f t="shared" si="0"/>
        <v>34.442500000000003</v>
      </c>
    </row>
    <row r="25" spans="1:8" x14ac:dyDescent="0.25">
      <c r="A25" s="12" t="s">
        <v>24</v>
      </c>
      <c r="B25" s="1">
        <v>120</v>
      </c>
      <c r="C25" s="13">
        <v>19.989999999999998</v>
      </c>
      <c r="D25" s="13">
        <v>14.65</v>
      </c>
      <c r="E25" s="13">
        <v>13.99</v>
      </c>
      <c r="F25" s="13">
        <v>13.98</v>
      </c>
      <c r="G25" s="14"/>
      <c r="H25" s="26">
        <f t="shared" si="0"/>
        <v>15.6525</v>
      </c>
    </row>
    <row r="26" spans="1:8" x14ac:dyDescent="0.25">
      <c r="A26" s="12" t="s">
        <v>24</v>
      </c>
      <c r="B26" s="1">
        <v>355</v>
      </c>
      <c r="C26" s="13">
        <v>44.99</v>
      </c>
      <c r="D26" s="13">
        <v>41.37</v>
      </c>
      <c r="E26" s="13">
        <v>39.979999999999997</v>
      </c>
      <c r="F26" s="13">
        <v>38.9</v>
      </c>
      <c r="G26" s="14"/>
      <c r="H26" s="26">
        <f t="shared" si="0"/>
        <v>41.31</v>
      </c>
    </row>
    <row r="27" spans="1:8" x14ac:dyDescent="0.25">
      <c r="A27" s="12" t="s">
        <v>94</v>
      </c>
      <c r="B27" s="1">
        <v>200</v>
      </c>
      <c r="C27" s="13">
        <v>49.99</v>
      </c>
      <c r="D27" s="13">
        <v>42.98</v>
      </c>
      <c r="E27" s="13">
        <v>41.9</v>
      </c>
      <c r="F27" s="13">
        <v>41.89</v>
      </c>
      <c r="G27" s="14"/>
      <c r="H27" s="26">
        <f t="shared" si="0"/>
        <v>44.19</v>
      </c>
    </row>
    <row r="28" spans="1:8" x14ac:dyDescent="0.25">
      <c r="A28" s="12" t="s">
        <v>93</v>
      </c>
      <c r="B28" s="1">
        <v>375</v>
      </c>
      <c r="C28" s="13">
        <v>49.99</v>
      </c>
      <c r="D28" s="13">
        <v>41.37</v>
      </c>
      <c r="E28" s="13">
        <v>44.29</v>
      </c>
      <c r="F28" s="13">
        <v>37.89</v>
      </c>
      <c r="G28" s="14"/>
      <c r="H28" s="26">
        <f t="shared" si="0"/>
        <v>43.385000000000005</v>
      </c>
    </row>
    <row r="29" spans="1:8" x14ac:dyDescent="0.25">
      <c r="A29" s="12" t="s">
        <v>25</v>
      </c>
      <c r="B29" s="1">
        <v>375</v>
      </c>
      <c r="C29" s="13">
        <v>49.99</v>
      </c>
      <c r="D29" s="13">
        <v>38.49</v>
      </c>
      <c r="E29" s="13">
        <v>37.9</v>
      </c>
      <c r="F29" s="13">
        <v>37.89</v>
      </c>
      <c r="G29" s="14"/>
      <c r="H29" s="26">
        <f t="shared" si="0"/>
        <v>41.067499999999995</v>
      </c>
    </row>
    <row r="30" spans="1:8" x14ac:dyDescent="0.25">
      <c r="A30" s="12" t="s">
        <v>26</v>
      </c>
      <c r="B30" s="1">
        <v>375</v>
      </c>
      <c r="C30" s="13">
        <v>49.99</v>
      </c>
      <c r="D30" s="13">
        <v>38.49</v>
      </c>
      <c r="E30" s="13">
        <v>37.9</v>
      </c>
      <c r="F30" s="13">
        <v>32.9</v>
      </c>
      <c r="G30" s="14"/>
      <c r="H30" s="26">
        <f t="shared" si="0"/>
        <v>39.82</v>
      </c>
    </row>
    <row r="31" spans="1:8" x14ac:dyDescent="0.25">
      <c r="A31" s="12" t="s">
        <v>164</v>
      </c>
      <c r="B31" s="1">
        <v>360</v>
      </c>
      <c r="C31" s="13"/>
      <c r="D31" s="13">
        <v>52.9</v>
      </c>
      <c r="E31" s="13">
        <v>57.79</v>
      </c>
      <c r="F31" s="13">
        <v>52.89</v>
      </c>
      <c r="G31" s="14"/>
      <c r="H31" s="26">
        <f t="shared" si="0"/>
        <v>54.526666666666664</v>
      </c>
    </row>
    <row r="32" spans="1:8" x14ac:dyDescent="0.25">
      <c r="A32" s="15" t="s">
        <v>74</v>
      </c>
      <c r="B32" s="16">
        <v>225</v>
      </c>
      <c r="C32" s="17">
        <v>34.99</v>
      </c>
      <c r="D32" s="17">
        <v>29.95</v>
      </c>
      <c r="E32" s="17">
        <v>33.69</v>
      </c>
      <c r="F32" s="17">
        <v>29.9</v>
      </c>
      <c r="G32" s="18"/>
      <c r="H32" s="26">
        <f t="shared" si="0"/>
        <v>32.1325</v>
      </c>
    </row>
    <row r="33" spans="1:8" x14ac:dyDescent="0.25">
      <c r="A33" s="8" t="s">
        <v>33</v>
      </c>
      <c r="B33" s="9">
        <v>230</v>
      </c>
      <c r="C33" s="10">
        <v>16.989999999999998</v>
      </c>
      <c r="D33" s="10">
        <v>14.88</v>
      </c>
      <c r="E33" s="10"/>
      <c r="F33" s="10">
        <v>14.88</v>
      </c>
      <c r="G33" s="11"/>
      <c r="H33" s="26">
        <f t="shared" si="0"/>
        <v>15.583333333333334</v>
      </c>
    </row>
    <row r="34" spans="1:8" x14ac:dyDescent="0.25">
      <c r="A34" s="12" t="s">
        <v>34</v>
      </c>
      <c r="B34" s="1">
        <v>230</v>
      </c>
      <c r="C34" s="13">
        <v>16.989999999999998</v>
      </c>
      <c r="D34" s="13">
        <v>14.88</v>
      </c>
      <c r="E34" s="13">
        <v>14.8</v>
      </c>
      <c r="F34" s="13">
        <v>14.88</v>
      </c>
      <c r="G34" s="14"/>
      <c r="H34" s="26">
        <f t="shared" ref="H34:H65" si="1">AVERAGE(C34:F34)</f>
        <v>15.387500000000001</v>
      </c>
    </row>
    <row r="35" spans="1:8" x14ac:dyDescent="0.25">
      <c r="A35" s="15" t="s">
        <v>75</v>
      </c>
      <c r="B35" s="16">
        <v>245</v>
      </c>
      <c r="C35" s="17">
        <v>16.989999999999998</v>
      </c>
      <c r="D35" s="17">
        <v>14.88</v>
      </c>
      <c r="E35" s="17"/>
      <c r="F35" s="17">
        <v>14.88</v>
      </c>
      <c r="G35" s="18"/>
      <c r="H35" s="26">
        <f t="shared" si="1"/>
        <v>15.583333333333334</v>
      </c>
    </row>
    <row r="36" spans="1:8" x14ac:dyDescent="0.25">
      <c r="A36" s="8" t="s">
        <v>165</v>
      </c>
      <c r="B36" s="9">
        <v>90</v>
      </c>
      <c r="C36" s="10"/>
      <c r="D36" s="10">
        <v>12.15</v>
      </c>
      <c r="E36" s="10">
        <v>13.69</v>
      </c>
      <c r="F36" s="10">
        <v>14.35</v>
      </c>
      <c r="G36" s="11"/>
      <c r="H36" s="26">
        <f t="shared" si="1"/>
        <v>13.396666666666667</v>
      </c>
    </row>
    <row r="37" spans="1:8" x14ac:dyDescent="0.25">
      <c r="A37" s="12" t="s">
        <v>90</v>
      </c>
      <c r="B37" s="1">
        <v>196</v>
      </c>
      <c r="C37" s="13">
        <v>24.99</v>
      </c>
      <c r="D37" s="13">
        <v>20.77</v>
      </c>
      <c r="E37" s="13">
        <v>21.9</v>
      </c>
      <c r="F37" s="13">
        <v>20.27</v>
      </c>
      <c r="G37" s="14">
        <v>21.9</v>
      </c>
      <c r="H37" s="26">
        <f t="shared" si="1"/>
        <v>21.982499999999998</v>
      </c>
    </row>
    <row r="38" spans="1:8" x14ac:dyDescent="0.25">
      <c r="A38" s="12" t="s">
        <v>95</v>
      </c>
      <c r="B38" s="1">
        <v>100</v>
      </c>
      <c r="C38" s="13">
        <v>27.99</v>
      </c>
      <c r="D38" s="13">
        <v>22.61</v>
      </c>
      <c r="E38" s="13">
        <v>7.76</v>
      </c>
      <c r="F38" s="13">
        <v>25.4</v>
      </c>
      <c r="G38" s="14"/>
      <c r="H38" s="26">
        <f t="shared" si="1"/>
        <v>20.939999999999998</v>
      </c>
    </row>
    <row r="39" spans="1:8" x14ac:dyDescent="0.25">
      <c r="A39" s="12" t="s">
        <v>96</v>
      </c>
      <c r="B39" s="1">
        <v>176</v>
      </c>
      <c r="C39" s="13"/>
      <c r="D39" s="13">
        <v>27.11</v>
      </c>
      <c r="E39" s="13"/>
      <c r="F39" s="13">
        <v>29.9</v>
      </c>
      <c r="G39" s="14"/>
      <c r="H39" s="26">
        <f t="shared" si="1"/>
        <v>28.504999999999999</v>
      </c>
    </row>
    <row r="40" spans="1:8" x14ac:dyDescent="0.25">
      <c r="A40" s="12" t="s">
        <v>37</v>
      </c>
      <c r="B40" s="1">
        <v>170</v>
      </c>
      <c r="C40" s="13">
        <v>44.99</v>
      </c>
      <c r="D40" s="13">
        <v>34.4</v>
      </c>
      <c r="E40" s="13">
        <v>33.9</v>
      </c>
      <c r="F40" s="13">
        <v>40.700000000000003</v>
      </c>
      <c r="G40" s="14">
        <v>35.9</v>
      </c>
      <c r="H40" s="26">
        <f t="shared" si="1"/>
        <v>38.497500000000002</v>
      </c>
    </row>
    <row r="41" spans="1:8" x14ac:dyDescent="0.25">
      <c r="A41" s="12" t="s">
        <v>38</v>
      </c>
      <c r="B41" s="1">
        <v>170</v>
      </c>
      <c r="C41" s="13">
        <v>44.99</v>
      </c>
      <c r="D41" s="13">
        <v>34.4</v>
      </c>
      <c r="E41" s="13">
        <v>39.590000000000003</v>
      </c>
      <c r="F41" s="13">
        <v>34.39</v>
      </c>
      <c r="G41" s="14">
        <v>39.590000000000003</v>
      </c>
      <c r="H41" s="26">
        <f t="shared" si="1"/>
        <v>38.342500000000001</v>
      </c>
    </row>
    <row r="42" spans="1:8" x14ac:dyDescent="0.25">
      <c r="A42" s="12" t="s">
        <v>76</v>
      </c>
      <c r="B42" s="1">
        <v>170</v>
      </c>
      <c r="C42" s="13">
        <v>44.99</v>
      </c>
      <c r="D42" s="13">
        <v>34.4</v>
      </c>
      <c r="E42" s="13">
        <v>39.590000000000003</v>
      </c>
      <c r="F42" s="13">
        <v>34.39</v>
      </c>
      <c r="G42" s="14">
        <v>39.590000000000003</v>
      </c>
      <c r="H42" s="26">
        <f t="shared" si="1"/>
        <v>38.342500000000001</v>
      </c>
    </row>
    <row r="43" spans="1:8" x14ac:dyDescent="0.25">
      <c r="A43" s="12" t="s">
        <v>39</v>
      </c>
      <c r="B43" s="1">
        <v>170</v>
      </c>
      <c r="C43" s="13">
        <v>44.99</v>
      </c>
      <c r="D43" s="13">
        <v>34.4</v>
      </c>
      <c r="E43" s="13">
        <v>39.590000000000003</v>
      </c>
      <c r="F43" s="13">
        <v>34.39</v>
      </c>
      <c r="G43" s="14">
        <v>35.590000000000003</v>
      </c>
      <c r="H43" s="26">
        <f t="shared" si="1"/>
        <v>38.342500000000001</v>
      </c>
    </row>
    <row r="44" spans="1:8" x14ac:dyDescent="0.25">
      <c r="A44" s="12" t="s">
        <v>40</v>
      </c>
      <c r="B44" s="1">
        <v>170</v>
      </c>
      <c r="C44" s="13">
        <v>44.99</v>
      </c>
      <c r="D44" s="13">
        <v>36.22</v>
      </c>
      <c r="E44" s="13">
        <v>39.590000000000003</v>
      </c>
      <c r="F44" s="13">
        <v>34.39</v>
      </c>
      <c r="G44" s="14"/>
      <c r="H44" s="26">
        <f t="shared" si="1"/>
        <v>38.797499999999999</v>
      </c>
    </row>
    <row r="45" spans="1:8" x14ac:dyDescent="0.25">
      <c r="A45" s="12" t="s">
        <v>41</v>
      </c>
      <c r="B45" s="1">
        <v>170</v>
      </c>
      <c r="C45" s="13">
        <v>44.99</v>
      </c>
      <c r="D45" s="13">
        <v>34.4</v>
      </c>
      <c r="E45" s="13">
        <v>34.89</v>
      </c>
      <c r="F45" s="13">
        <v>34.39</v>
      </c>
      <c r="G45" s="14">
        <v>35.590000000000003</v>
      </c>
      <c r="H45" s="26">
        <f t="shared" si="1"/>
        <v>37.167500000000004</v>
      </c>
    </row>
    <row r="46" spans="1:8" x14ac:dyDescent="0.25">
      <c r="A46" s="12" t="s">
        <v>42</v>
      </c>
      <c r="B46" s="1">
        <v>100</v>
      </c>
      <c r="C46" s="13">
        <v>44.99</v>
      </c>
      <c r="D46" s="13">
        <v>34.79</v>
      </c>
      <c r="E46" s="13">
        <v>34.89</v>
      </c>
      <c r="F46" s="13">
        <v>33.89</v>
      </c>
      <c r="G46" s="14">
        <v>37.9</v>
      </c>
      <c r="H46" s="26">
        <f t="shared" si="1"/>
        <v>37.14</v>
      </c>
    </row>
    <row r="47" spans="1:8" x14ac:dyDescent="0.25">
      <c r="A47" s="12" t="s">
        <v>43</v>
      </c>
      <c r="B47" s="1">
        <v>230</v>
      </c>
      <c r="C47" s="13">
        <v>32.99</v>
      </c>
      <c r="D47" s="13">
        <v>25.6</v>
      </c>
      <c r="E47" s="13">
        <v>24.9</v>
      </c>
      <c r="F47" s="13">
        <v>24.89</v>
      </c>
      <c r="G47" s="14">
        <v>25.9</v>
      </c>
      <c r="H47" s="26">
        <f t="shared" si="1"/>
        <v>27.095000000000002</v>
      </c>
    </row>
    <row r="48" spans="1:8" x14ac:dyDescent="0.25">
      <c r="A48" s="12" t="s">
        <v>77</v>
      </c>
      <c r="B48" s="1">
        <v>240</v>
      </c>
      <c r="C48" s="13">
        <v>32.99</v>
      </c>
      <c r="D48" s="13">
        <v>27.04</v>
      </c>
      <c r="E48" s="13">
        <v>29.59</v>
      </c>
      <c r="F48" s="13">
        <v>29.9</v>
      </c>
      <c r="G48" s="14"/>
      <c r="H48" s="26">
        <f t="shared" si="1"/>
        <v>29.880000000000003</v>
      </c>
    </row>
    <row r="49" spans="1:8" x14ac:dyDescent="0.25">
      <c r="A49" s="12" t="s">
        <v>97</v>
      </c>
      <c r="B49" s="1">
        <v>300</v>
      </c>
      <c r="C49" s="13">
        <v>49.99</v>
      </c>
      <c r="D49" s="13">
        <v>44.9</v>
      </c>
      <c r="E49" s="13">
        <v>49.49</v>
      </c>
      <c r="F49" s="13">
        <v>44.89</v>
      </c>
      <c r="G49" s="14">
        <v>44.99</v>
      </c>
      <c r="H49" s="26">
        <f t="shared" si="1"/>
        <v>47.317499999999995</v>
      </c>
    </row>
    <row r="50" spans="1:8" x14ac:dyDescent="0.25">
      <c r="A50" s="12" t="s">
        <v>39</v>
      </c>
      <c r="B50" s="1">
        <v>170</v>
      </c>
      <c r="C50" s="13">
        <v>44.99</v>
      </c>
      <c r="D50" s="13">
        <v>34.9</v>
      </c>
      <c r="E50" s="13">
        <v>39.590000000000003</v>
      </c>
      <c r="F50" s="13">
        <v>34.39</v>
      </c>
      <c r="G50" s="14"/>
      <c r="H50" s="26">
        <f t="shared" si="1"/>
        <v>38.467500000000001</v>
      </c>
    </row>
    <row r="51" spans="1:8" x14ac:dyDescent="0.25">
      <c r="A51" s="12" t="s">
        <v>36</v>
      </c>
      <c r="B51" s="1">
        <v>320</v>
      </c>
      <c r="C51" s="13">
        <v>42.99</v>
      </c>
      <c r="D51" s="13">
        <v>36.25</v>
      </c>
      <c r="E51" s="13">
        <v>33.9</v>
      </c>
      <c r="F51" s="13">
        <v>33.89</v>
      </c>
      <c r="G51" s="14">
        <v>36.25</v>
      </c>
      <c r="H51" s="26">
        <f t="shared" si="1"/>
        <v>36.757500000000007</v>
      </c>
    </row>
    <row r="52" spans="1:8" x14ac:dyDescent="0.25">
      <c r="A52" s="12" t="s">
        <v>89</v>
      </c>
      <c r="B52" s="1">
        <v>500</v>
      </c>
      <c r="C52" s="13">
        <v>54.99</v>
      </c>
      <c r="D52" s="13">
        <v>43.6</v>
      </c>
      <c r="E52" s="13">
        <v>42.9</v>
      </c>
      <c r="F52" s="13"/>
      <c r="G52" s="14"/>
      <c r="H52" s="26">
        <f t="shared" si="1"/>
        <v>47.163333333333334</v>
      </c>
    </row>
    <row r="53" spans="1:8" x14ac:dyDescent="0.25">
      <c r="A53" s="12" t="s">
        <v>45</v>
      </c>
      <c r="B53" s="1">
        <v>196</v>
      </c>
      <c r="C53" s="13">
        <v>29.99</v>
      </c>
      <c r="D53" s="13">
        <v>20.77</v>
      </c>
      <c r="E53" s="13">
        <v>24.9</v>
      </c>
      <c r="F53" s="13">
        <v>20.77</v>
      </c>
      <c r="G53" s="14">
        <v>20.9</v>
      </c>
      <c r="H53" s="26">
        <f t="shared" si="1"/>
        <v>24.107499999999998</v>
      </c>
    </row>
    <row r="54" spans="1:8" x14ac:dyDescent="0.25">
      <c r="A54" s="12" t="s">
        <v>46</v>
      </c>
      <c r="B54" s="1">
        <v>196</v>
      </c>
      <c r="C54" s="13">
        <v>24.99</v>
      </c>
      <c r="D54" s="13">
        <v>20.77</v>
      </c>
      <c r="E54" s="13">
        <v>21.9</v>
      </c>
      <c r="F54" s="13">
        <v>20.77</v>
      </c>
      <c r="G54" s="14">
        <v>21.9</v>
      </c>
      <c r="H54" s="26">
        <f t="shared" si="1"/>
        <v>22.107499999999998</v>
      </c>
    </row>
    <row r="55" spans="1:8" x14ac:dyDescent="0.25">
      <c r="A55" s="12" t="s">
        <v>47</v>
      </c>
      <c r="B55" s="1">
        <v>215</v>
      </c>
      <c r="C55" s="13">
        <v>34.99</v>
      </c>
      <c r="D55" s="13">
        <v>27.21</v>
      </c>
      <c r="E55" s="13">
        <v>27.9</v>
      </c>
      <c r="F55" s="13">
        <v>27.2</v>
      </c>
      <c r="G55" s="14">
        <v>27.9</v>
      </c>
      <c r="H55" s="26">
        <f t="shared" si="1"/>
        <v>29.324999999999999</v>
      </c>
    </row>
    <row r="56" spans="1:8" x14ac:dyDescent="0.25">
      <c r="A56" s="12" t="s">
        <v>48</v>
      </c>
      <c r="B56" s="1">
        <v>196</v>
      </c>
      <c r="C56" s="13">
        <v>32.99</v>
      </c>
      <c r="D56" s="13">
        <v>25.45</v>
      </c>
      <c r="E56" s="13">
        <v>24.9</v>
      </c>
      <c r="F56" s="13">
        <v>24.89</v>
      </c>
      <c r="G56" s="14">
        <v>29.9</v>
      </c>
      <c r="H56" s="26">
        <f t="shared" si="1"/>
        <v>27.057500000000001</v>
      </c>
    </row>
    <row r="57" spans="1:8" x14ac:dyDescent="0.25">
      <c r="A57" s="12" t="s">
        <v>49</v>
      </c>
      <c r="B57" s="1">
        <v>270</v>
      </c>
      <c r="C57" s="13">
        <v>32.99</v>
      </c>
      <c r="D57" s="13">
        <v>25.98</v>
      </c>
      <c r="E57" s="13">
        <v>27.9</v>
      </c>
      <c r="F57" s="13">
        <v>29.58</v>
      </c>
      <c r="G57" s="14">
        <v>28.49</v>
      </c>
      <c r="H57" s="26">
        <f t="shared" si="1"/>
        <v>29.112500000000001</v>
      </c>
    </row>
    <row r="58" spans="1:8" x14ac:dyDescent="0.25">
      <c r="A58" s="12" t="s">
        <v>88</v>
      </c>
      <c r="B58" s="1">
        <v>196</v>
      </c>
      <c r="C58" s="13">
        <v>34.99</v>
      </c>
      <c r="D58" s="13">
        <v>27.19</v>
      </c>
      <c r="E58" s="13">
        <v>34.5</v>
      </c>
      <c r="F58" s="13">
        <v>27.19</v>
      </c>
      <c r="G58" s="14">
        <v>28.9</v>
      </c>
      <c r="H58" s="26">
        <f t="shared" si="1"/>
        <v>30.967500000000001</v>
      </c>
    </row>
    <row r="59" spans="1:8" x14ac:dyDescent="0.25">
      <c r="A59" s="12" t="s">
        <v>50</v>
      </c>
      <c r="B59" s="1">
        <v>270</v>
      </c>
      <c r="C59" s="13">
        <v>32.99</v>
      </c>
      <c r="D59" s="13">
        <v>25.98</v>
      </c>
      <c r="E59" s="13"/>
      <c r="F59" s="13"/>
      <c r="G59" s="14">
        <v>29.79</v>
      </c>
      <c r="H59" s="26">
        <f t="shared" si="1"/>
        <v>29.484999999999999</v>
      </c>
    </row>
    <row r="60" spans="1:8" x14ac:dyDescent="0.25">
      <c r="A60" s="12" t="s">
        <v>78</v>
      </c>
      <c r="B60" s="1">
        <v>356</v>
      </c>
      <c r="C60" s="13">
        <v>42.99</v>
      </c>
      <c r="D60" s="13">
        <v>36.26</v>
      </c>
      <c r="E60" s="13">
        <v>39.590000000000003</v>
      </c>
      <c r="F60" s="13">
        <v>36.25</v>
      </c>
      <c r="G60" s="14">
        <v>39.9</v>
      </c>
      <c r="H60" s="26">
        <f t="shared" si="1"/>
        <v>38.772500000000001</v>
      </c>
    </row>
    <row r="61" spans="1:8" x14ac:dyDescent="0.25">
      <c r="A61" s="15" t="s">
        <v>52</v>
      </c>
      <c r="B61" s="16">
        <v>236</v>
      </c>
      <c r="C61" s="17"/>
      <c r="D61" s="17">
        <v>19.98</v>
      </c>
      <c r="E61" s="17">
        <v>22.69</v>
      </c>
      <c r="F61" s="17">
        <v>19.98</v>
      </c>
      <c r="G61" s="18">
        <v>22.69</v>
      </c>
      <c r="H61" s="26">
        <f t="shared" si="1"/>
        <v>20.883333333333336</v>
      </c>
    </row>
    <row r="62" spans="1:8" x14ac:dyDescent="0.25">
      <c r="A62" s="12" t="s">
        <v>56</v>
      </c>
      <c r="B62" s="1">
        <v>40</v>
      </c>
      <c r="C62" s="13">
        <v>3.99</v>
      </c>
      <c r="D62" s="13">
        <v>3.2</v>
      </c>
      <c r="E62" s="13"/>
      <c r="F62" s="13"/>
      <c r="G62" s="14"/>
      <c r="H62" s="26">
        <f t="shared" si="1"/>
        <v>3.5950000000000002</v>
      </c>
    </row>
    <row r="63" spans="1:8" x14ac:dyDescent="0.25">
      <c r="A63" s="12" t="s">
        <v>57</v>
      </c>
      <c r="B63" s="1">
        <v>80</v>
      </c>
      <c r="C63" s="13">
        <v>10.99</v>
      </c>
      <c r="D63" s="13">
        <v>8.98</v>
      </c>
      <c r="E63" s="13"/>
      <c r="F63" s="13"/>
      <c r="G63" s="14"/>
      <c r="H63" s="26">
        <f t="shared" si="1"/>
        <v>9.9849999999999994</v>
      </c>
    </row>
    <row r="64" spans="1:8" ht="15.75" thickBot="1" x14ac:dyDescent="0.3">
      <c r="A64" s="12" t="s">
        <v>58</v>
      </c>
      <c r="B64" s="1">
        <v>110</v>
      </c>
      <c r="C64" s="13">
        <v>14.99</v>
      </c>
      <c r="D64" s="13">
        <v>10.210000000000001</v>
      </c>
      <c r="E64" s="13"/>
      <c r="F64" s="13"/>
      <c r="G64" s="14"/>
      <c r="H64" s="26">
        <f t="shared" si="1"/>
        <v>12.600000000000001</v>
      </c>
    </row>
    <row r="65" spans="1:8" x14ac:dyDescent="0.25">
      <c r="A65" s="19" t="s">
        <v>166</v>
      </c>
      <c r="B65" s="20">
        <v>150</v>
      </c>
      <c r="C65" s="21"/>
      <c r="D65" s="21">
        <v>29.9</v>
      </c>
      <c r="E65" s="21"/>
      <c r="F65" s="21">
        <v>29.89</v>
      </c>
      <c r="G65" s="22">
        <v>30.49</v>
      </c>
      <c r="H65" s="26">
        <f t="shared" si="1"/>
        <v>29.895</v>
      </c>
    </row>
    <row r="66" spans="1:8" x14ac:dyDescent="0.25">
      <c r="A66" s="12" t="s">
        <v>167</v>
      </c>
      <c r="B66" s="1">
        <v>150</v>
      </c>
      <c r="C66" s="13"/>
      <c r="D66" s="13">
        <v>34.9</v>
      </c>
      <c r="E66" s="13">
        <v>32.9</v>
      </c>
      <c r="F66" s="13"/>
      <c r="G66" s="14">
        <v>35.39</v>
      </c>
      <c r="H66" s="26">
        <f t="shared" ref="H66:H79" si="2">AVERAGE(C66:F66)</f>
        <v>33.9</v>
      </c>
    </row>
    <row r="67" spans="1:8" x14ac:dyDescent="0.25">
      <c r="A67" s="12" t="s">
        <v>87</v>
      </c>
      <c r="B67" s="1">
        <v>150</v>
      </c>
      <c r="C67" s="13"/>
      <c r="D67" s="13">
        <v>31.4</v>
      </c>
      <c r="E67" s="13"/>
      <c r="F67" s="13">
        <v>31.39</v>
      </c>
      <c r="G67" s="14">
        <v>35.89</v>
      </c>
      <c r="H67" s="26">
        <f t="shared" si="2"/>
        <v>31.395</v>
      </c>
    </row>
    <row r="68" spans="1:8" x14ac:dyDescent="0.25">
      <c r="A68" s="12" t="s">
        <v>86</v>
      </c>
      <c r="B68" s="1">
        <v>200</v>
      </c>
      <c r="C68" s="13"/>
      <c r="D68" s="13">
        <v>31.4</v>
      </c>
      <c r="E68" s="13">
        <v>33.9</v>
      </c>
      <c r="F68" s="13">
        <v>31.39</v>
      </c>
      <c r="G68" s="14">
        <v>33.9</v>
      </c>
      <c r="H68" s="26">
        <f t="shared" si="2"/>
        <v>32.229999999999997</v>
      </c>
    </row>
    <row r="69" spans="1:8" x14ac:dyDescent="0.25">
      <c r="A69" s="12" t="s">
        <v>60</v>
      </c>
      <c r="B69" s="1">
        <v>200</v>
      </c>
      <c r="C69" s="13"/>
      <c r="D69" s="13">
        <v>23.5</v>
      </c>
      <c r="E69" s="13">
        <v>23.98</v>
      </c>
      <c r="F69" s="13">
        <v>23.49</v>
      </c>
      <c r="G69" s="14">
        <v>26.49</v>
      </c>
      <c r="H69" s="26">
        <f t="shared" si="2"/>
        <v>23.656666666666666</v>
      </c>
    </row>
    <row r="70" spans="1:8" x14ac:dyDescent="0.25">
      <c r="A70" s="12" t="s">
        <v>61</v>
      </c>
      <c r="B70" s="1">
        <v>240</v>
      </c>
      <c r="C70" s="13"/>
      <c r="D70" s="13">
        <v>27.5</v>
      </c>
      <c r="E70" s="13">
        <v>30.89</v>
      </c>
      <c r="F70" s="13">
        <v>27.49</v>
      </c>
      <c r="G70" s="14"/>
      <c r="H70" s="26">
        <f t="shared" si="2"/>
        <v>28.626666666666665</v>
      </c>
    </row>
    <row r="71" spans="1:8" x14ac:dyDescent="0.25">
      <c r="A71" s="12" t="s">
        <v>92</v>
      </c>
      <c r="B71" s="1">
        <v>340</v>
      </c>
      <c r="C71" s="13"/>
      <c r="D71" s="13">
        <v>61.32</v>
      </c>
      <c r="E71" s="13">
        <v>66.989999999999995</v>
      </c>
      <c r="F71" s="13">
        <v>61.29</v>
      </c>
      <c r="G71" s="14">
        <v>61.32</v>
      </c>
      <c r="H71" s="26">
        <f t="shared" si="2"/>
        <v>63.199999999999996</v>
      </c>
    </row>
    <row r="72" spans="1:8" x14ac:dyDescent="0.25">
      <c r="A72" s="12" t="s">
        <v>91</v>
      </c>
      <c r="B72" s="1">
        <v>330</v>
      </c>
      <c r="C72" s="13"/>
      <c r="D72" s="13">
        <v>53.4</v>
      </c>
      <c r="E72" s="13">
        <v>52.9</v>
      </c>
      <c r="F72" s="13"/>
      <c r="G72" s="14"/>
      <c r="H72" s="26">
        <f t="shared" si="2"/>
        <v>53.15</v>
      </c>
    </row>
    <row r="73" spans="1:8" x14ac:dyDescent="0.25">
      <c r="A73" s="12" t="s">
        <v>63</v>
      </c>
      <c r="B73" s="1">
        <v>330</v>
      </c>
      <c r="C73" s="13"/>
      <c r="D73" s="13"/>
      <c r="E73" s="13">
        <v>52.9</v>
      </c>
      <c r="F73" s="13"/>
      <c r="G73" s="14">
        <v>54.5</v>
      </c>
      <c r="H73" s="26">
        <f t="shared" si="2"/>
        <v>52.9</v>
      </c>
    </row>
    <row r="74" spans="1:8" x14ac:dyDescent="0.25">
      <c r="A74" s="12" t="s">
        <v>65</v>
      </c>
      <c r="B74" s="1">
        <v>325</v>
      </c>
      <c r="C74" s="13"/>
      <c r="D74" s="13">
        <v>35.979999999999997</v>
      </c>
      <c r="E74" s="13">
        <v>36.9</v>
      </c>
      <c r="F74" s="13">
        <v>35.979999999999997</v>
      </c>
      <c r="G74" s="14">
        <v>41.85</v>
      </c>
      <c r="H74" s="26">
        <f t="shared" si="2"/>
        <v>36.286666666666662</v>
      </c>
    </row>
    <row r="75" spans="1:8" x14ac:dyDescent="0.25">
      <c r="A75" s="12" t="s">
        <v>64</v>
      </c>
      <c r="B75" s="1">
        <v>360</v>
      </c>
      <c r="C75" s="13"/>
      <c r="D75" s="13">
        <v>40.6</v>
      </c>
      <c r="E75" s="13">
        <v>53.59</v>
      </c>
      <c r="F75" s="13">
        <v>40.6</v>
      </c>
      <c r="G75" s="14">
        <v>52.9</v>
      </c>
      <c r="H75" s="26">
        <f t="shared" si="2"/>
        <v>44.93</v>
      </c>
    </row>
    <row r="76" spans="1:8" x14ac:dyDescent="0.25">
      <c r="A76" s="12" t="s">
        <v>69</v>
      </c>
      <c r="B76" s="1">
        <v>350</v>
      </c>
      <c r="C76" s="13"/>
      <c r="D76" s="13">
        <v>36.9</v>
      </c>
      <c r="E76" s="13">
        <v>40.9</v>
      </c>
      <c r="F76" s="13">
        <v>35.9</v>
      </c>
      <c r="G76" s="14">
        <v>39.9</v>
      </c>
      <c r="H76" s="26">
        <f t="shared" si="2"/>
        <v>37.9</v>
      </c>
    </row>
    <row r="77" spans="1:8" x14ac:dyDescent="0.25">
      <c r="A77" s="12" t="s">
        <v>66</v>
      </c>
      <c r="B77" s="1">
        <v>350</v>
      </c>
      <c r="C77" s="13"/>
      <c r="D77" s="13">
        <v>35.979999999999997</v>
      </c>
      <c r="E77" s="13">
        <v>40.99</v>
      </c>
      <c r="F77" s="13">
        <v>35.9</v>
      </c>
      <c r="G77" s="14">
        <v>36.9</v>
      </c>
      <c r="H77" s="26">
        <f t="shared" si="2"/>
        <v>37.623333333333335</v>
      </c>
    </row>
    <row r="78" spans="1:8" x14ac:dyDescent="0.25">
      <c r="A78" s="12" t="s">
        <v>67</v>
      </c>
      <c r="B78" s="1">
        <v>240</v>
      </c>
      <c r="C78" s="13">
        <v>34.99</v>
      </c>
      <c r="D78" s="13">
        <v>27.8</v>
      </c>
      <c r="E78" s="13">
        <v>30.99</v>
      </c>
      <c r="F78" s="13">
        <v>27.7</v>
      </c>
      <c r="G78" s="14">
        <v>29.9</v>
      </c>
      <c r="H78" s="26">
        <f t="shared" si="2"/>
        <v>30.37</v>
      </c>
    </row>
    <row r="79" spans="1:8" ht="15.75" thickBot="1" x14ac:dyDescent="0.3">
      <c r="A79" s="23" t="s">
        <v>68</v>
      </c>
      <c r="B79" s="3">
        <v>240</v>
      </c>
      <c r="C79" s="24">
        <v>34.99</v>
      </c>
      <c r="D79" s="24">
        <v>28.8</v>
      </c>
      <c r="E79" s="24">
        <v>25.9</v>
      </c>
      <c r="F79" s="24"/>
      <c r="G79" s="25">
        <v>30.99</v>
      </c>
      <c r="H79" s="26">
        <f t="shared" si="2"/>
        <v>29.896666666666665</v>
      </c>
    </row>
  </sheetData>
  <mergeCells count="1">
    <mergeCell ref="A1:G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FRANCIELE CRISTINA PEREIRA DO NASCIMENTO</dc:creator>
  <cp:lastModifiedBy>Edgar</cp:lastModifiedBy>
  <cp:lastPrinted>2018-03-13T12:34:13Z</cp:lastPrinted>
  <dcterms:created xsi:type="dcterms:W3CDTF">2015-01-27T15:38:44Z</dcterms:created>
  <dcterms:modified xsi:type="dcterms:W3CDTF">2018-03-14T17:33:46Z</dcterms:modified>
</cp:coreProperties>
</file>